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Vezetőség\Vezetoseg-megosztott\Andinak\SzP_KP 2026\Képzési óraszámok\"/>
    </mc:Choice>
  </mc:AlternateContent>
  <xr:revisionPtr revIDLastSave="0" documentId="8_{DE2296AA-4BFF-43AA-8D84-D93DE0353200}" xr6:coauthVersionLast="36" xr6:coauthVersionMax="36" xr10:uidLastSave="{00000000-0000-0000-0000-000000000000}"/>
  <bookViews>
    <workbookView xWindow="0" yWindow="0" windowWidth="24000" windowHeight="9105" xr2:uid="{BC9BA4AB-EB12-41F2-A86E-75DAA31D02FA}"/>
  </bookViews>
  <sheets>
    <sheet name="Bádog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2" i="1" l="1"/>
  <c r="AH81" i="1"/>
  <c r="AH80" i="1" s="1"/>
  <c r="W80" i="1" s="1"/>
  <c r="AC81" i="1"/>
  <c r="X81" i="1"/>
  <c r="S81" i="1"/>
  <c r="R81" i="1"/>
  <c r="N81" i="1"/>
  <c r="I81" i="1"/>
  <c r="I80" i="1" s="1"/>
  <c r="I82" i="1" s="1"/>
  <c r="AK80" i="1"/>
  <c r="AJ80" i="1"/>
  <c r="AJ76" i="1" s="1"/>
  <c r="AI80" i="1"/>
  <c r="AF80" i="1"/>
  <c r="AE80" i="1"/>
  <c r="AD80" i="1"/>
  <c r="AC80" i="1"/>
  <c r="AA80" i="1"/>
  <c r="Z80" i="1"/>
  <c r="Z76" i="1" s="1"/>
  <c r="Y80" i="1"/>
  <c r="Y76" i="1" s="1"/>
  <c r="X80" i="1"/>
  <c r="V80" i="1"/>
  <c r="U80" i="1"/>
  <c r="T80" i="1"/>
  <c r="S80" i="1"/>
  <c r="R80" i="1"/>
  <c r="Q80" i="1"/>
  <c r="P80" i="1"/>
  <c r="P76" i="1" s="1"/>
  <c r="O80" i="1"/>
  <c r="N80" i="1"/>
  <c r="L80" i="1"/>
  <c r="K80" i="1"/>
  <c r="J80" i="1"/>
  <c r="G80" i="1"/>
  <c r="F80" i="1"/>
  <c r="E80" i="1"/>
  <c r="D80" i="1"/>
  <c r="D76" i="1" s="1"/>
  <c r="AH79" i="1"/>
  <c r="W79" i="1" s="1"/>
  <c r="AC79" i="1"/>
  <c r="R79" i="1" s="1"/>
  <c r="X79" i="1"/>
  <c r="S79" i="1"/>
  <c r="N79" i="1"/>
  <c r="I79" i="1"/>
  <c r="AH78" i="1"/>
  <c r="AC78" i="1"/>
  <c r="R78" i="1" s="1"/>
  <c r="X78" i="1"/>
  <c r="W78" i="1"/>
  <c r="S78" i="1"/>
  <c r="S76" i="1" s="1"/>
  <c r="S82" i="1" s="1"/>
  <c r="N78" i="1"/>
  <c r="I78" i="1"/>
  <c r="AH77" i="1"/>
  <c r="AH76" i="1" s="1"/>
  <c r="AC77" i="1"/>
  <c r="X77" i="1"/>
  <c r="X76" i="1" s="1"/>
  <c r="W77" i="1"/>
  <c r="S77" i="1"/>
  <c r="R77" i="1"/>
  <c r="N77" i="1"/>
  <c r="N76" i="1" s="1"/>
  <c r="N82" i="1" s="1"/>
  <c r="I77" i="1"/>
  <c r="AK76" i="1"/>
  <c r="AI76" i="1"/>
  <c r="AF76" i="1"/>
  <c r="AE76" i="1"/>
  <c r="AD76" i="1"/>
  <c r="AA76" i="1"/>
  <c r="V76" i="1"/>
  <c r="U76" i="1"/>
  <c r="T76" i="1"/>
  <c r="Q76" i="1"/>
  <c r="O76" i="1"/>
  <c r="L76" i="1"/>
  <c r="K76" i="1"/>
  <c r="J76" i="1"/>
  <c r="I76" i="1"/>
  <c r="G76" i="1"/>
  <c r="F76" i="1"/>
  <c r="E76" i="1"/>
  <c r="AH74" i="1"/>
  <c r="W74" i="1" s="1"/>
  <c r="AC74" i="1"/>
  <c r="X74" i="1"/>
  <c r="S74" i="1"/>
  <c r="R74" i="1"/>
  <c r="N74" i="1"/>
  <c r="I74" i="1"/>
  <c r="AH73" i="1"/>
  <c r="W73" i="1" s="1"/>
  <c r="AC73" i="1"/>
  <c r="R73" i="1" s="1"/>
  <c r="X73" i="1"/>
  <c r="S73" i="1"/>
  <c r="N73" i="1"/>
  <c r="N71" i="1" s="1"/>
  <c r="I73" i="1"/>
  <c r="AH72" i="1"/>
  <c r="AC72" i="1"/>
  <c r="R72" i="1" s="1"/>
  <c r="X72" i="1"/>
  <c r="X71" i="1" s="1"/>
  <c r="X82" i="1" s="1"/>
  <c r="W72" i="1"/>
  <c r="S72" i="1"/>
  <c r="N72" i="1"/>
  <c r="I72" i="1"/>
  <c r="AK71" i="1"/>
  <c r="AJ71" i="1"/>
  <c r="AI71" i="1"/>
  <c r="AF71" i="1"/>
  <c r="AE71" i="1"/>
  <c r="AD71" i="1"/>
  <c r="AA71" i="1"/>
  <c r="Z71" i="1"/>
  <c r="Y71" i="1"/>
  <c r="V71" i="1"/>
  <c r="U71" i="1"/>
  <c r="T71" i="1"/>
  <c r="S71" i="1"/>
  <c r="Q71" i="1"/>
  <c r="P71" i="1"/>
  <c r="O71" i="1"/>
  <c r="L71" i="1"/>
  <c r="K71" i="1"/>
  <c r="J71" i="1"/>
  <c r="I71" i="1"/>
  <c r="G71" i="1"/>
  <c r="F71" i="1"/>
  <c r="E71" i="1"/>
  <c r="D71" i="1"/>
  <c r="AH70" i="1"/>
  <c r="AH68" i="1" s="1"/>
  <c r="AC70" i="1"/>
  <c r="X70" i="1"/>
  <c r="W70" i="1"/>
  <c r="S70" i="1"/>
  <c r="S68" i="1" s="1"/>
  <c r="S75" i="1" s="1"/>
  <c r="R70" i="1"/>
  <c r="N70" i="1"/>
  <c r="I70" i="1"/>
  <c r="AH69" i="1"/>
  <c r="AC69" i="1"/>
  <c r="X69" i="1"/>
  <c r="X68" i="1" s="1"/>
  <c r="W69" i="1"/>
  <c r="S69" i="1"/>
  <c r="R69" i="1"/>
  <c r="N69" i="1"/>
  <c r="N68" i="1" s="1"/>
  <c r="I69" i="1"/>
  <c r="I68" i="1" s="1"/>
  <c r="I75" i="1" s="1"/>
  <c r="AK68" i="1"/>
  <c r="AJ68" i="1"/>
  <c r="AI68" i="1"/>
  <c r="AF68" i="1"/>
  <c r="AE68" i="1"/>
  <c r="AD68" i="1"/>
  <c r="AC68" i="1"/>
  <c r="AA68" i="1"/>
  <c r="Z68" i="1"/>
  <c r="Y68" i="1"/>
  <c r="V68" i="1"/>
  <c r="U68" i="1"/>
  <c r="T68" i="1"/>
  <c r="R68" i="1"/>
  <c r="Q68" i="1"/>
  <c r="P68" i="1"/>
  <c r="O68" i="1"/>
  <c r="L68" i="1"/>
  <c r="K68" i="1"/>
  <c r="J68" i="1"/>
  <c r="G68" i="1"/>
  <c r="F68" i="1"/>
  <c r="E68" i="1"/>
  <c r="D68" i="1"/>
  <c r="AH66" i="1"/>
  <c r="AC66" i="1"/>
  <c r="R66" i="1" s="1"/>
  <c r="X66" i="1"/>
  <c r="W66" i="1"/>
  <c r="S66" i="1"/>
  <c r="N66" i="1"/>
  <c r="I66" i="1"/>
  <c r="AH65" i="1"/>
  <c r="AH63" i="1" s="1"/>
  <c r="W63" i="1" s="1"/>
  <c r="AC65" i="1"/>
  <c r="X65" i="1"/>
  <c r="W65" i="1"/>
  <c r="S65" i="1"/>
  <c r="S63" i="1" s="1"/>
  <c r="R65" i="1"/>
  <c r="N65" i="1"/>
  <c r="I65" i="1"/>
  <c r="AH64" i="1"/>
  <c r="AC64" i="1"/>
  <c r="X64" i="1"/>
  <c r="X63" i="1" s="1"/>
  <c r="W64" i="1"/>
  <c r="S64" i="1"/>
  <c r="R64" i="1"/>
  <c r="N64" i="1"/>
  <c r="N63" i="1" s="1"/>
  <c r="I64" i="1"/>
  <c r="I63" i="1" s="1"/>
  <c r="AK63" i="1"/>
  <c r="AJ63" i="1"/>
  <c r="AI63" i="1"/>
  <c r="AF63" i="1"/>
  <c r="AE63" i="1"/>
  <c r="AD63" i="1"/>
  <c r="AC63" i="1"/>
  <c r="AC75" i="1" s="1"/>
  <c r="R75" i="1" s="1"/>
  <c r="AA63" i="1"/>
  <c r="Z63" i="1"/>
  <c r="Y63" i="1"/>
  <c r="V63" i="1"/>
  <c r="U63" i="1"/>
  <c r="T63" i="1"/>
  <c r="R63" i="1"/>
  <c r="Q63" i="1"/>
  <c r="P63" i="1"/>
  <c r="O63" i="1"/>
  <c r="L63" i="1"/>
  <c r="K63" i="1"/>
  <c r="J63" i="1"/>
  <c r="G63" i="1"/>
  <c r="F63" i="1"/>
  <c r="E63" i="1"/>
  <c r="D63" i="1"/>
  <c r="AH62" i="1"/>
  <c r="W62" i="1" s="1"/>
  <c r="AC62" i="1"/>
  <c r="X62" i="1"/>
  <c r="S62" i="1"/>
  <c r="S60" i="1" s="1"/>
  <c r="R62" i="1"/>
  <c r="N62" i="1"/>
  <c r="I62" i="1"/>
  <c r="AH61" i="1"/>
  <c r="W61" i="1" s="1"/>
  <c r="AC61" i="1"/>
  <c r="R61" i="1" s="1"/>
  <c r="X61" i="1"/>
  <c r="X60" i="1" s="1"/>
  <c r="S61" i="1"/>
  <c r="N61" i="1"/>
  <c r="I61" i="1"/>
  <c r="I60" i="1" s="1"/>
  <c r="I67" i="1" s="1"/>
  <c r="AK60" i="1"/>
  <c r="AJ60" i="1"/>
  <c r="AI60" i="1"/>
  <c r="AF60" i="1"/>
  <c r="AE60" i="1"/>
  <c r="AD60" i="1"/>
  <c r="AA60" i="1"/>
  <c r="Z60" i="1"/>
  <c r="Y60" i="1"/>
  <c r="V60" i="1"/>
  <c r="U60" i="1"/>
  <c r="T60" i="1"/>
  <c r="Q60" i="1"/>
  <c r="P60" i="1"/>
  <c r="O60" i="1"/>
  <c r="N60" i="1"/>
  <c r="L60" i="1"/>
  <c r="K60" i="1"/>
  <c r="J60" i="1"/>
  <c r="G60" i="1"/>
  <c r="F60" i="1"/>
  <c r="E60" i="1"/>
  <c r="D60" i="1"/>
  <c r="AH58" i="1"/>
  <c r="AC58" i="1"/>
  <c r="X58" i="1"/>
  <c r="W58" i="1"/>
  <c r="S58" i="1"/>
  <c r="R58" i="1"/>
  <c r="N58" i="1"/>
  <c r="I58" i="1"/>
  <c r="AH57" i="1"/>
  <c r="AC57" i="1"/>
  <c r="X57" i="1"/>
  <c r="W57" i="1"/>
  <c r="S57" i="1"/>
  <c r="R57" i="1"/>
  <c r="N57" i="1"/>
  <c r="N54" i="1" s="1"/>
  <c r="I57" i="1"/>
  <c r="AH56" i="1"/>
  <c r="AH54" i="1" s="1"/>
  <c r="W54" i="1" s="1"/>
  <c r="AC56" i="1"/>
  <c r="X56" i="1"/>
  <c r="S56" i="1"/>
  <c r="S54" i="1" s="1"/>
  <c r="R56" i="1"/>
  <c r="N56" i="1"/>
  <c r="I56" i="1"/>
  <c r="AH55" i="1"/>
  <c r="W55" i="1" s="1"/>
  <c r="AC55" i="1"/>
  <c r="R55" i="1" s="1"/>
  <c r="X55" i="1"/>
  <c r="X54" i="1" s="1"/>
  <c r="S55" i="1"/>
  <c r="N55" i="1"/>
  <c r="I55" i="1"/>
  <c r="I54" i="1" s="1"/>
  <c r="AK54" i="1"/>
  <c r="AJ54" i="1"/>
  <c r="AI54" i="1"/>
  <c r="AF54" i="1"/>
  <c r="AE54" i="1"/>
  <c r="AD54" i="1"/>
  <c r="AA54" i="1"/>
  <c r="Z54" i="1"/>
  <c r="Y54" i="1"/>
  <c r="V54" i="1"/>
  <c r="U54" i="1"/>
  <c r="T54" i="1"/>
  <c r="Q54" i="1"/>
  <c r="P54" i="1"/>
  <c r="O54" i="1"/>
  <c r="L54" i="1"/>
  <c r="K54" i="1"/>
  <c r="J54" i="1"/>
  <c r="G54" i="1"/>
  <c r="F54" i="1"/>
  <c r="E54" i="1"/>
  <c r="D54" i="1"/>
  <c r="AH53" i="1"/>
  <c r="AC53" i="1"/>
  <c r="R53" i="1" s="1"/>
  <c r="X53" i="1"/>
  <c r="W53" i="1"/>
  <c r="S53" i="1"/>
  <c r="N53" i="1"/>
  <c r="I53" i="1"/>
  <c r="AH52" i="1"/>
  <c r="AH50" i="1" s="1"/>
  <c r="W50" i="1" s="1"/>
  <c r="AC52" i="1"/>
  <c r="X52" i="1"/>
  <c r="W52" i="1"/>
  <c r="S52" i="1"/>
  <c r="S50" i="1" s="1"/>
  <c r="R52" i="1"/>
  <c r="N52" i="1"/>
  <c r="I52" i="1"/>
  <c r="AH51" i="1"/>
  <c r="AC51" i="1"/>
  <c r="X51" i="1"/>
  <c r="X50" i="1" s="1"/>
  <c r="W51" i="1"/>
  <c r="S51" i="1"/>
  <c r="R51" i="1"/>
  <c r="N51" i="1"/>
  <c r="N50" i="1" s="1"/>
  <c r="I51" i="1"/>
  <c r="I50" i="1" s="1"/>
  <c r="AK50" i="1"/>
  <c r="AJ50" i="1"/>
  <c r="AI50" i="1"/>
  <c r="AF50" i="1"/>
  <c r="AE50" i="1"/>
  <c r="AD50" i="1"/>
  <c r="AC50" i="1"/>
  <c r="R50" i="1" s="1"/>
  <c r="AA50" i="1"/>
  <c r="Z50" i="1"/>
  <c r="Y50" i="1"/>
  <c r="V50" i="1"/>
  <c r="U50" i="1"/>
  <c r="T50" i="1"/>
  <c r="Q50" i="1"/>
  <c r="P50" i="1"/>
  <c r="O50" i="1"/>
  <c r="L50" i="1"/>
  <c r="K50" i="1"/>
  <c r="J50" i="1"/>
  <c r="G50" i="1"/>
  <c r="F50" i="1"/>
  <c r="E50" i="1"/>
  <c r="D50" i="1"/>
  <c r="AH49" i="1"/>
  <c r="W49" i="1" s="1"/>
  <c r="AC49" i="1"/>
  <c r="X49" i="1"/>
  <c r="S49" i="1"/>
  <c r="S47" i="1" s="1"/>
  <c r="R49" i="1"/>
  <c r="N49" i="1"/>
  <c r="I49" i="1"/>
  <c r="AH48" i="1"/>
  <c r="W48" i="1" s="1"/>
  <c r="AC48" i="1"/>
  <c r="R48" i="1" s="1"/>
  <c r="X48" i="1"/>
  <c r="X47" i="1" s="1"/>
  <c r="S48" i="1"/>
  <c r="N48" i="1"/>
  <c r="I48" i="1"/>
  <c r="I47" i="1" s="1"/>
  <c r="AK47" i="1"/>
  <c r="AJ47" i="1"/>
  <c r="AI47" i="1"/>
  <c r="AF47" i="1"/>
  <c r="AE47" i="1"/>
  <c r="AD47" i="1"/>
  <c r="AA47" i="1"/>
  <c r="Z47" i="1"/>
  <c r="Y47" i="1"/>
  <c r="V47" i="1"/>
  <c r="U47" i="1"/>
  <c r="T47" i="1"/>
  <c r="Q47" i="1"/>
  <c r="P47" i="1"/>
  <c r="O47" i="1"/>
  <c r="N47" i="1"/>
  <c r="L47" i="1"/>
  <c r="K47" i="1"/>
  <c r="J47" i="1"/>
  <c r="G47" i="1"/>
  <c r="F47" i="1"/>
  <c r="E47" i="1"/>
  <c r="D47" i="1"/>
  <c r="AH46" i="1"/>
  <c r="AC46" i="1"/>
  <c r="R46" i="1" s="1"/>
  <c r="X46" i="1"/>
  <c r="W46" i="1"/>
  <c r="S46" i="1"/>
  <c r="N46" i="1"/>
  <c r="I46" i="1"/>
  <c r="AH45" i="1"/>
  <c r="AC45" i="1"/>
  <c r="X45" i="1"/>
  <c r="W45" i="1"/>
  <c r="S45" i="1"/>
  <c r="R45" i="1"/>
  <c r="N45" i="1"/>
  <c r="I45" i="1"/>
  <c r="AH44" i="1"/>
  <c r="AC44" i="1"/>
  <c r="X44" i="1"/>
  <c r="W44" i="1"/>
  <c r="S44" i="1"/>
  <c r="R44" i="1"/>
  <c r="N44" i="1"/>
  <c r="I44" i="1"/>
  <c r="AH43" i="1"/>
  <c r="W43" i="1" s="1"/>
  <c r="AC43" i="1"/>
  <c r="X43" i="1"/>
  <c r="S43" i="1"/>
  <c r="R43" i="1"/>
  <c r="N43" i="1"/>
  <c r="I43" i="1"/>
  <c r="AH42" i="1"/>
  <c r="W42" i="1" s="1"/>
  <c r="AC42" i="1"/>
  <c r="R42" i="1" s="1"/>
  <c r="X42" i="1"/>
  <c r="S42" i="1"/>
  <c r="N42" i="1"/>
  <c r="N40" i="1" s="1"/>
  <c r="N59" i="1" s="1"/>
  <c r="I42" i="1"/>
  <c r="AH41" i="1"/>
  <c r="AC41" i="1"/>
  <c r="R41" i="1" s="1"/>
  <c r="X41" i="1"/>
  <c r="X40" i="1" s="1"/>
  <c r="X59" i="1" s="1"/>
  <c r="W41" i="1"/>
  <c r="S41" i="1"/>
  <c r="S40" i="1" s="1"/>
  <c r="S59" i="1" s="1"/>
  <c r="N41" i="1"/>
  <c r="I41" i="1"/>
  <c r="AK40" i="1"/>
  <c r="AJ40" i="1"/>
  <c r="AI40" i="1"/>
  <c r="AF40" i="1"/>
  <c r="AE40" i="1"/>
  <c r="AD40" i="1"/>
  <c r="AD4" i="1" s="1"/>
  <c r="AA40" i="1"/>
  <c r="Z40" i="1"/>
  <c r="Y40" i="1"/>
  <c r="V40" i="1"/>
  <c r="U40" i="1"/>
  <c r="T40" i="1"/>
  <c r="Q40" i="1"/>
  <c r="P40" i="1"/>
  <c r="O40" i="1"/>
  <c r="L40" i="1"/>
  <c r="K40" i="1"/>
  <c r="J40" i="1"/>
  <c r="I40" i="1"/>
  <c r="G40" i="1"/>
  <c r="F40" i="1"/>
  <c r="E40" i="1"/>
  <c r="D40" i="1"/>
  <c r="AC38" i="1"/>
  <c r="AC37" i="1"/>
  <c r="AC36" i="1"/>
  <c r="AC34" i="1" s="1"/>
  <c r="AC35" i="1"/>
  <c r="AK34" i="1"/>
  <c r="AJ34" i="1"/>
  <c r="AI34" i="1"/>
  <c r="AH34" i="1"/>
  <c r="AF34" i="1"/>
  <c r="AE34" i="1"/>
  <c r="AD34" i="1"/>
  <c r="AA34" i="1"/>
  <c r="Z34" i="1"/>
  <c r="Y34" i="1"/>
  <c r="X34" i="1"/>
  <c r="V34" i="1"/>
  <c r="U34" i="1"/>
  <c r="T34" i="1"/>
  <c r="S34" i="1"/>
  <c r="Q34" i="1"/>
  <c r="P34" i="1"/>
  <c r="O34" i="1"/>
  <c r="N34" i="1"/>
  <c r="L34" i="1"/>
  <c r="K34" i="1"/>
  <c r="J34" i="1"/>
  <c r="I34" i="1"/>
  <c r="G34" i="1"/>
  <c r="F34" i="1"/>
  <c r="E34" i="1"/>
  <c r="D34" i="1"/>
  <c r="AC33" i="1"/>
  <c r="AC30" i="1" s="1"/>
  <c r="AC32" i="1"/>
  <c r="AC31" i="1"/>
  <c r="AK30" i="1"/>
  <c r="AJ30" i="1"/>
  <c r="AI30" i="1"/>
  <c r="AH30" i="1"/>
  <c r="AF30" i="1"/>
  <c r="AE30" i="1"/>
  <c r="AD30" i="1"/>
  <c r="AA30" i="1"/>
  <c r="Z30" i="1"/>
  <c r="Y30" i="1"/>
  <c r="X30" i="1"/>
  <c r="V30" i="1"/>
  <c r="U30" i="1"/>
  <c r="T30" i="1"/>
  <c r="S30" i="1"/>
  <c r="Q30" i="1"/>
  <c r="P30" i="1"/>
  <c r="O30" i="1"/>
  <c r="N30" i="1"/>
  <c r="L30" i="1"/>
  <c r="K30" i="1"/>
  <c r="J30" i="1"/>
  <c r="I30" i="1"/>
  <c r="G30" i="1"/>
  <c r="F30" i="1"/>
  <c r="E30" i="1"/>
  <c r="D30" i="1"/>
  <c r="AC29" i="1"/>
  <c r="AC28" i="1"/>
  <c r="AC27" i="1"/>
  <c r="AC26" i="1"/>
  <c r="AC25" i="1" s="1"/>
  <c r="AK25" i="1"/>
  <c r="AJ25" i="1"/>
  <c r="AI25" i="1"/>
  <c r="AH25" i="1"/>
  <c r="AF25" i="1"/>
  <c r="AF4" i="1" s="1"/>
  <c r="AE25" i="1"/>
  <c r="AE4" i="1" s="1"/>
  <c r="AD25" i="1"/>
  <c r="AA25" i="1"/>
  <c r="Z25" i="1"/>
  <c r="Y25" i="1"/>
  <c r="X25" i="1"/>
  <c r="V25" i="1"/>
  <c r="U25" i="1"/>
  <c r="T25" i="1"/>
  <c r="T4" i="1" s="1"/>
  <c r="T5" i="1" s="1"/>
  <c r="S25" i="1"/>
  <c r="S4" i="1" s="1"/>
  <c r="Q25" i="1"/>
  <c r="P25" i="1"/>
  <c r="O25" i="1"/>
  <c r="N25" i="1"/>
  <c r="L25" i="1"/>
  <c r="K25" i="1"/>
  <c r="J25" i="1"/>
  <c r="I25" i="1"/>
  <c r="G25" i="1"/>
  <c r="F25" i="1"/>
  <c r="E25" i="1"/>
  <c r="D25" i="1"/>
  <c r="AC24" i="1"/>
  <c r="AC23" i="1"/>
  <c r="AC22" i="1"/>
  <c r="AC21" i="1"/>
  <c r="AC20" i="1"/>
  <c r="AC19" i="1"/>
  <c r="AC18" i="1"/>
  <c r="AC17" i="1"/>
  <c r="AC16" i="1" s="1"/>
  <c r="AK16" i="1"/>
  <c r="AJ16" i="1"/>
  <c r="AI16" i="1"/>
  <c r="AH16" i="1"/>
  <c r="AF16" i="1"/>
  <c r="AE16" i="1"/>
  <c r="AD16" i="1"/>
  <c r="AA16" i="1"/>
  <c r="Z16" i="1"/>
  <c r="Y16" i="1"/>
  <c r="X16" i="1"/>
  <c r="V16" i="1"/>
  <c r="U16" i="1"/>
  <c r="U4" i="1" s="1"/>
  <c r="T16" i="1"/>
  <c r="S16" i="1"/>
  <c r="Q16" i="1"/>
  <c r="P16" i="1"/>
  <c r="O16" i="1"/>
  <c r="N16" i="1"/>
  <c r="L16" i="1"/>
  <c r="K16" i="1"/>
  <c r="J16" i="1"/>
  <c r="I16" i="1"/>
  <c r="G16" i="1"/>
  <c r="F16" i="1"/>
  <c r="E16" i="1"/>
  <c r="D16" i="1"/>
  <c r="AH15" i="1"/>
  <c r="AH14" i="1"/>
  <c r="AH11" i="1" s="1"/>
  <c r="AH13" i="1"/>
  <c r="AH12" i="1"/>
  <c r="AK11" i="1"/>
  <c r="AJ11" i="1"/>
  <c r="AI11" i="1"/>
  <c r="AF11" i="1"/>
  <c r="AE11" i="1"/>
  <c r="AD11" i="1"/>
  <c r="AC11" i="1"/>
  <c r="AA11" i="1"/>
  <c r="Z11" i="1"/>
  <c r="Y11" i="1"/>
  <c r="X11" i="1"/>
  <c r="V11" i="1"/>
  <c r="U11" i="1"/>
  <c r="T11" i="1"/>
  <c r="S11" i="1"/>
  <c r="S39" i="1" s="1"/>
  <c r="Q11" i="1"/>
  <c r="P11" i="1"/>
  <c r="P4" i="1" s="1"/>
  <c r="O11" i="1"/>
  <c r="N11" i="1"/>
  <c r="L11" i="1"/>
  <c r="K11" i="1"/>
  <c r="J11" i="1"/>
  <c r="I11" i="1"/>
  <c r="G11" i="1"/>
  <c r="F11" i="1"/>
  <c r="F4" i="1" s="1"/>
  <c r="E11" i="1"/>
  <c r="D11" i="1"/>
  <c r="D39" i="1" s="1"/>
  <c r="AC10" i="1"/>
  <c r="AL9" i="1"/>
  <c r="AC9" i="1"/>
  <c r="AL8" i="1"/>
  <c r="AC8" i="1"/>
  <c r="AC7" i="1"/>
  <c r="AC6" i="1" s="1"/>
  <c r="AK6" i="1"/>
  <c r="AK4" i="1" s="1"/>
  <c r="AJ6" i="1"/>
  <c r="AI6" i="1"/>
  <c r="AI4" i="1" s="1"/>
  <c r="AH6" i="1"/>
  <c r="AF6" i="1"/>
  <c r="AE6" i="1"/>
  <c r="AD6" i="1"/>
  <c r="AA6" i="1"/>
  <c r="AA4" i="1" s="1"/>
  <c r="Z6" i="1"/>
  <c r="Y6" i="1"/>
  <c r="X6" i="1"/>
  <c r="V6" i="1"/>
  <c r="V4" i="1" s="1"/>
  <c r="U6" i="1"/>
  <c r="T6" i="1"/>
  <c r="S6" i="1"/>
  <c r="Q6" i="1"/>
  <c r="P6" i="1"/>
  <c r="O6" i="1"/>
  <c r="O4" i="1" s="1"/>
  <c r="N6" i="1"/>
  <c r="L6" i="1"/>
  <c r="L4" i="1" s="1"/>
  <c r="K6" i="1"/>
  <c r="K4" i="1" s="1"/>
  <c r="J6" i="1"/>
  <c r="J4" i="1" s="1"/>
  <c r="J5" i="1" s="1"/>
  <c r="I6" i="1"/>
  <c r="G6" i="1"/>
  <c r="F6" i="1"/>
  <c r="E6" i="1"/>
  <c r="E4" i="1" s="1"/>
  <c r="E5" i="1" s="1"/>
  <c r="D6" i="1"/>
  <c r="Q4" i="1"/>
  <c r="M4" i="1"/>
  <c r="H4" i="1"/>
  <c r="G4" i="1"/>
  <c r="X3" i="1"/>
  <c r="S3" i="1"/>
  <c r="S67" i="1" l="1"/>
  <c r="W68" i="1"/>
  <c r="W76" i="1"/>
  <c r="AH82" i="1"/>
  <c r="AJ4" i="1"/>
  <c r="AI5" i="1" s="1"/>
  <c r="N4" i="1"/>
  <c r="X4" i="1"/>
  <c r="Z4" i="1"/>
  <c r="N5" i="1"/>
  <c r="AH39" i="1"/>
  <c r="I59" i="1"/>
  <c r="X75" i="1"/>
  <c r="Y4" i="1"/>
  <c r="AC39" i="1"/>
  <c r="AD5" i="1"/>
  <c r="N75" i="1"/>
  <c r="AH47" i="1"/>
  <c r="W47" i="1" s="1"/>
  <c r="AH60" i="1"/>
  <c r="AC76" i="1"/>
  <c r="R76" i="1" s="1"/>
  <c r="AH71" i="1"/>
  <c r="W71" i="1" s="1"/>
  <c r="I4" i="1"/>
  <c r="AH40" i="1"/>
  <c r="D4" i="1"/>
  <c r="AC47" i="1"/>
  <c r="R47" i="1" s="1"/>
  <c r="AC54" i="1"/>
  <c r="R54" i="1" s="1"/>
  <c r="W56" i="1"/>
  <c r="AC60" i="1"/>
  <c r="W81" i="1"/>
  <c r="AC40" i="1"/>
  <c r="AC71" i="1"/>
  <c r="AL6" i="1" l="1"/>
  <c r="AH59" i="1"/>
  <c r="W59" i="1" s="1"/>
  <c r="W40" i="1"/>
  <c r="Y5" i="1"/>
  <c r="Q84" i="1"/>
  <c r="R71" i="1"/>
  <c r="AC82" i="1"/>
  <c r="R40" i="1"/>
  <c r="AC59" i="1"/>
  <c r="R59" i="1" s="1"/>
  <c r="AH67" i="1"/>
  <c r="W67" i="1" s="1"/>
  <c r="W60" i="1"/>
  <c r="AH4" i="1"/>
  <c r="AH75" i="1"/>
  <c r="W75" i="1" s="1"/>
  <c r="AC4" i="1"/>
  <c r="AC67" i="1"/>
  <c r="R67" i="1" s="1"/>
  <c r="R60" i="1"/>
  <c r="AK84" i="1" l="1"/>
  <c r="R4" i="1"/>
</calcChain>
</file>

<file path=xl/sharedStrings.xml><?xml version="1.0" encoding="utf-8"?>
<sst xmlns="http://schemas.openxmlformats.org/spreadsheetml/2006/main" count="136" uniqueCount="104">
  <si>
    <t>A tanulási területekhez rendelt tantárgyak és témakörök óraszáma évfolyamonként</t>
  </si>
  <si>
    <r>
      <rPr>
        <b/>
        <sz val="18"/>
        <rFont val="Times New Roman"/>
        <family val="1"/>
        <charset val="238"/>
      </rPr>
      <t xml:space="preserve">Bádogos    </t>
    </r>
    <r>
      <rPr>
        <sz val="9"/>
        <rFont val="Times New Roman"/>
        <family val="1"/>
      </rPr>
      <t xml:space="preserve">                    Évfolyam</t>
    </r>
  </si>
  <si>
    <t/>
  </si>
  <si>
    <t>1/9. javaslat</t>
  </si>
  <si>
    <t>Iskola elmélet</t>
  </si>
  <si>
    <t>Iskola gyakorlat</t>
  </si>
  <si>
    <t>Külső gyakorlat</t>
  </si>
  <si>
    <t>2/10. javaslat</t>
  </si>
  <si>
    <t>3/11. javaslat</t>
  </si>
  <si>
    <t>Ksz 1/12</t>
  </si>
  <si>
    <t>Ksz 1/12. javaslat</t>
  </si>
  <si>
    <t>Ksz 2/13</t>
  </si>
  <si>
    <t>Ksz 2/13. javaslat</t>
  </si>
  <si>
    <t>Évfolyam összes óraszáma tervezett</t>
  </si>
  <si>
    <t>Évfolyam összes óraszáma javasolt felosztásban</t>
  </si>
  <si>
    <t>Évfolyam összes óraszámaTTF-ben</t>
  </si>
  <si>
    <t>FELNŐTT</t>
  </si>
  <si>
    <t>ÉRETTSÉGI UTÁN</t>
  </si>
  <si>
    <t>Munkavállalói ismeretek</t>
  </si>
  <si>
    <r>
      <rPr>
        <b/>
        <sz val="9"/>
        <rFont val="Times New Roman"/>
        <family val="1"/>
      </rPr>
      <t>Munkavállalói ismeretek</t>
    </r>
  </si>
  <si>
    <t xml:space="preserve">érettségi után össz óraszám iskola által </t>
  </si>
  <si>
    <r>
      <rPr>
        <sz val="9"/>
        <rFont val="Times New Roman"/>
        <family val="1"/>
      </rPr>
      <t>Álláskeresés</t>
    </r>
  </si>
  <si>
    <r>
      <rPr>
        <sz val="9"/>
        <rFont val="Times New Roman"/>
        <family val="1"/>
      </rPr>
      <t>Munkajogi alapismeretek</t>
    </r>
  </si>
  <si>
    <t>1188 valóban</t>
  </si>
  <si>
    <r>
      <rPr>
        <sz val="9"/>
        <rFont val="Times New Roman"/>
        <family val="1"/>
      </rPr>
      <t>Munkaviszony létesítése</t>
    </r>
  </si>
  <si>
    <t>998 valóban</t>
  </si>
  <si>
    <r>
      <rPr>
        <sz val="9"/>
        <rFont val="Times New Roman"/>
        <family val="1"/>
      </rPr>
      <t>Munkanélküliség</t>
    </r>
  </si>
  <si>
    <r>
      <rPr>
        <sz val="9"/>
        <rFont val="Times New Roman"/>
        <family val="1"/>
      </rPr>
      <t>Munkavállalói idegen nyelv</t>
    </r>
  </si>
  <si>
    <r>
      <rPr>
        <b/>
        <sz val="9"/>
        <rFont val="Times New Roman"/>
        <family val="1"/>
      </rPr>
      <t>Munkavállalói idegen nyelv</t>
    </r>
  </si>
  <si>
    <r>
      <rPr>
        <sz val="9"/>
        <rFont val="Times New Roman"/>
        <family val="1"/>
      </rPr>
      <t>Az álláskeresés lépései, álláshirdetések</t>
    </r>
  </si>
  <si>
    <r>
      <rPr>
        <sz val="9"/>
        <rFont val="Times New Roman"/>
        <family val="1"/>
      </rPr>
      <t>Önéletrajz és motivációs levél</t>
    </r>
  </si>
  <si>
    <r>
      <rPr>
        <sz val="9"/>
        <rFont val="Times New Roman"/>
        <family val="1"/>
      </rPr>
      <t>„Small talk” – általános társalgás</t>
    </r>
  </si>
  <si>
    <r>
      <rPr>
        <sz val="9"/>
        <rFont val="Times New Roman"/>
        <family val="1"/>
      </rPr>
      <t>Állásinterjú</t>
    </r>
  </si>
  <si>
    <t>Építőipari közös ismeretek</t>
  </si>
  <si>
    <t>Építőipari alapismeretek</t>
  </si>
  <si>
    <r>
      <rPr>
        <sz val="9"/>
        <rFont val="Times New Roman"/>
        <family val="1"/>
      </rPr>
      <t>Az építőipar feladata, felosztása</t>
    </r>
  </si>
  <si>
    <r>
      <rPr>
        <sz val="9"/>
        <rFont val="Times New Roman"/>
        <family val="1"/>
      </rPr>
      <t>Az építési munkák sorrendje, az építési folyamat résztvevői</t>
    </r>
  </si>
  <si>
    <r>
      <rPr>
        <sz val="9"/>
        <rFont val="Times New Roman"/>
        <family val="1"/>
      </rPr>
      <t>Az építőipari szakmák és az építőipari feladatokhoz kapcsolódó szakmák tevé- kenységi köre</t>
    </r>
  </si>
  <si>
    <r>
      <rPr>
        <sz val="9"/>
        <rFont val="Times New Roman"/>
        <family val="1"/>
      </rPr>
      <t>Az épített környezet, a települések, a települési infrastruktúra</t>
    </r>
  </si>
  <si>
    <r>
      <rPr>
        <sz val="9"/>
        <rFont val="Times New Roman"/>
        <family val="1"/>
      </rPr>
      <t>Épületek, építmények csoportosítása, jellemzői, lakóépületek helyiségeinek, méreteinek, tájolásának ismerete</t>
    </r>
  </si>
  <si>
    <r>
      <rPr>
        <sz val="9"/>
        <rFont val="Times New Roman"/>
        <family val="1"/>
      </rPr>
      <t>Épületszerkezetek fogalma, rendeltetése, csoportosítása</t>
    </r>
  </si>
  <si>
    <r>
      <rPr>
        <sz val="9"/>
        <rFont val="Times New Roman"/>
        <family val="1"/>
      </rPr>
      <t>Építési technológiák, építési módok</t>
    </r>
  </si>
  <si>
    <r>
      <rPr>
        <sz val="9"/>
        <rFont val="Times New Roman"/>
        <family val="1"/>
      </rPr>
      <t>Az építőipar és a digitalizáció kapcsolata</t>
    </r>
  </si>
  <si>
    <t>Építőipari kivitelezési alapismeretek</t>
  </si>
  <si>
    <r>
      <rPr>
        <sz val="9"/>
        <rFont val="Times New Roman"/>
        <family val="1"/>
      </rPr>
      <t>Az építőipari munkáknál használt anyagok ismerete</t>
    </r>
  </si>
  <si>
    <r>
      <rPr>
        <sz val="9"/>
        <rFont val="Times New Roman"/>
        <family val="1"/>
      </rPr>
      <t>Szerszámok, eszközök, gépek ismerete és alkalmazása</t>
    </r>
  </si>
  <si>
    <r>
      <rPr>
        <sz val="9"/>
        <rFont val="Times New Roman"/>
        <family val="1"/>
      </rPr>
      <t>Építőipari alapfeladatok készítése</t>
    </r>
  </si>
  <si>
    <r>
      <rPr>
        <sz val="9"/>
        <rFont val="Times New Roman"/>
        <family val="1"/>
      </rPr>
      <t>Dokumentáció és prezentáció</t>
    </r>
  </si>
  <si>
    <t>Építőipari rajzi alapismeretek</t>
  </si>
  <si>
    <t>Rajzi alapfogalmak</t>
  </si>
  <si>
    <t>Műszaki rajzok készítése</t>
  </si>
  <si>
    <t>Szabadkézi rajzok készítése</t>
  </si>
  <si>
    <t>Munka- és környezetvédelem</t>
  </si>
  <si>
    <t>Munkavédelmi általános ismeretek Álta- lános munkavédelmi ismeretek</t>
  </si>
  <si>
    <t>Tűzvédelem</t>
  </si>
  <si>
    <t>Környezetvédelem</t>
  </si>
  <si>
    <t>A munkavédelem építőipari vonatkozásai</t>
  </si>
  <si>
    <r>
      <rPr>
        <sz val="9"/>
        <rFont val="Times New Roman"/>
        <family val="1"/>
      </rPr>
      <t>Tanulási terület összóraszáma</t>
    </r>
  </si>
  <si>
    <t>Lemezmegmunkálások</t>
  </si>
  <si>
    <t>Szakrajz, szakmai számítások</t>
  </si>
  <si>
    <t>Síkmértani szerkesztések</t>
  </si>
  <si>
    <t>Ábrázolási módok</t>
  </si>
  <si>
    <t>Mértani testek szabásrajza</t>
  </si>
  <si>
    <t>Bádogos szerkezetek szabásrajza</t>
  </si>
  <si>
    <t>Kötési módok ábrázolása</t>
  </si>
  <si>
    <t>Mértani testek felszín számítása, anyag-
szükséglet meghatározása</t>
  </si>
  <si>
    <t>Mérések, anyagvizsgálatok</t>
  </si>
  <si>
    <t>Mérések, ellenőrzések</t>
  </si>
  <si>
    <t>Anyagvizsgálatok</t>
  </si>
  <si>
    <t>Bádogos anyagok</t>
  </si>
  <si>
    <t>A fémek fizikai, kémiai, mechanikai és 
technológiai tulajdonságai</t>
  </si>
  <si>
    <t>Táblás lemezek, lemezszalagok, szerkeze-
ti elemek</t>
  </si>
  <si>
    <t>Segédanyagok, kötőelemek</t>
  </si>
  <si>
    <t>Lemezmegmunkálási technológia</t>
  </si>
  <si>
    <t>Lemezmegmunkálás előkészítő műveletei</t>
  </si>
  <si>
    <t>Daraboló műveletek</t>
  </si>
  <si>
    <t>Alakító műveletek</t>
  </si>
  <si>
    <t>Lemezek kötési műveletei</t>
  </si>
  <si>
    <t>Csapadékvíz-elvezetés</t>
  </si>
  <si>
    <t>Tetőcsatornák</t>
  </si>
  <si>
    <t>Külső helyzetű csatornák kialakítása</t>
  </si>
  <si>
    <t>Belső helyzetű csatornák kialakítása</t>
  </si>
  <si>
    <t>Lefolyócsövek</t>
  </si>
  <si>
    <t>Körszelvényű lefolyócső elemei, készítése</t>
  </si>
  <si>
    <t>Négyzetszelvényű lefolyócső elemei,
készítése</t>
  </si>
  <si>
    <t>Betorkolló elemek készítése</t>
  </si>
  <si>
    <t>Tanulási terület összóraszáma</t>
  </si>
  <si>
    <t>Tető és homlokzat bádogos elemei</t>
  </si>
  <si>
    <t>Fémlemez tető- és homlokzatfedések</t>
  </si>
  <si>
    <t>Fémlemez tetőfedések</t>
  </si>
  <si>
    <t>Homlokzatfedések</t>
  </si>
  <si>
    <t xml:space="preserve">Tetők és homlokzatok bádogos szerke-
zetei, kiegészítő és biztonsági szerelvé-
nyei </t>
  </si>
  <si>
    <t>Tetőfedések bádogos szegélyei</t>
  </si>
  <si>
    <t>Homlokzatok kiegészítő bádogos szerke-
zetei</t>
  </si>
  <si>
    <t xml:space="preserve">Tetők kiegészítő és biztonsági szerelvé-
nyei </t>
  </si>
  <si>
    <t>Épületbádogos kapcsolódó tevékenységei</t>
  </si>
  <si>
    <t>Gépészeti berendezések burkolatai és 
díszműbádogos munkák</t>
  </si>
  <si>
    <t>Fémlemez burkolatok készítése</t>
  </si>
  <si>
    <t>Légcsatornák készítése</t>
  </si>
  <si>
    <t>Díszműbádogos munkák</t>
  </si>
  <si>
    <t>Portfóliókészítés</t>
  </si>
  <si>
    <t>Munka- és tanulási folyamatok dokumen-
tálása</t>
  </si>
  <si>
    <t>Nappali össz:</t>
  </si>
  <si>
    <t xml:space="preserve">Érettségi össz: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</si>
</sst>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"/>
      <family val="1"/>
      <charset val="238"/>
    </font>
    <font>
      <sz val="9"/>
      <name val="Times New Roman"/>
      <family val="1"/>
    </font>
    <font>
      <sz val="9"/>
      <color theme="4" tint="-0.499984740745262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9"/>
      <color rgb="FF000000"/>
      <name val="Times New Roman"/>
      <family val="2"/>
    </font>
    <font>
      <b/>
      <sz val="9"/>
      <color theme="4" tint="-0.499984740745262"/>
      <name val="Times New Roman"/>
      <family val="2"/>
    </font>
    <font>
      <b/>
      <sz val="9"/>
      <color rgb="FFFF0000"/>
      <name val="Times New Roman"/>
      <family val="2"/>
    </font>
    <font>
      <b/>
      <sz val="16"/>
      <color theme="4" tint="-0.499984740745262"/>
      <name val="Times New Roman"/>
      <family val="2"/>
    </font>
    <font>
      <b/>
      <sz val="20"/>
      <color rgb="FFFF0000"/>
      <name val="Times New Roman"/>
      <family val="2"/>
    </font>
    <font>
      <b/>
      <sz val="12"/>
      <color theme="4" tint="-0.499984740745262"/>
      <name val="Times New Roman"/>
      <family val="2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b/>
      <sz val="9"/>
      <color rgb="FF0070C0"/>
      <name val="Times New Roman"/>
      <family val="2"/>
    </font>
    <font>
      <sz val="9"/>
      <color rgb="FF000000"/>
      <name val="Times New Roman"/>
      <family val="2"/>
    </font>
    <font>
      <sz val="9"/>
      <color theme="4" tint="-0.499984740745262"/>
      <name val="Times New Roman"/>
      <family val="2"/>
    </font>
    <font>
      <sz val="9"/>
      <color rgb="FFFF0000"/>
      <name val="Times New Roman"/>
      <family val="2"/>
    </font>
    <font>
      <sz val="11"/>
      <color theme="4" tint="-0.499984740745262"/>
      <name val="Calibri"/>
      <family val="2"/>
      <charset val="238"/>
      <scheme val="minor"/>
    </font>
    <font>
      <b/>
      <sz val="9"/>
      <color theme="4" tint="-0.499984740745262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9"/>
      <color rgb="FF0070C0"/>
      <name val="Times New Roman"/>
      <family val="1"/>
      <charset val="238"/>
    </font>
    <font>
      <sz val="9"/>
      <name val="Times New Roman"/>
      <family val="2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9546"/>
      </patternFill>
    </fill>
    <fill>
      <patternFill patternType="solid">
        <fgColor rgb="FFBEBEBE"/>
      </patternFill>
    </fill>
    <fill>
      <patternFill patternType="solid">
        <fgColor rgb="FFFFFF00"/>
        <bgColor indexed="64"/>
      </patternFill>
    </fill>
    <fill>
      <patternFill patternType="solid">
        <fgColor rgb="FFF1F1F1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49" fontId="3" fillId="0" borderId="6" xfId="0" applyNumberFormat="1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1" fontId="8" fillId="2" borderId="8" xfId="0" applyNumberFormat="1" applyFont="1" applyFill="1" applyBorder="1" applyAlignment="1">
      <alignment horizontal="center" vertical="center" wrapText="1" shrinkToFit="1"/>
    </xf>
    <xf numFmtId="1" fontId="9" fillId="2" borderId="4" xfId="0" applyNumberFormat="1" applyFont="1" applyFill="1" applyBorder="1" applyAlignment="1">
      <alignment horizontal="center" vertical="center" wrapText="1" shrinkToFit="1"/>
    </xf>
    <xf numFmtId="1" fontId="10" fillId="2" borderId="4" xfId="0" applyNumberFormat="1" applyFont="1" applyFill="1" applyBorder="1" applyAlignment="1">
      <alignment horizontal="center" vertical="center" wrapText="1" shrinkToFit="1"/>
    </xf>
    <xf numFmtId="1" fontId="8" fillId="2" borderId="4" xfId="0" applyNumberFormat="1" applyFont="1" applyFill="1" applyBorder="1" applyAlignment="1">
      <alignment horizontal="center" vertical="center" wrapText="1" shrinkToFit="1"/>
    </xf>
    <xf numFmtId="1" fontId="8" fillId="2" borderId="9" xfId="0" applyNumberFormat="1" applyFont="1" applyFill="1" applyBorder="1" applyAlignment="1">
      <alignment horizontal="center" vertical="center" wrapText="1" shrinkToFit="1"/>
    </xf>
    <xf numFmtId="1" fontId="10" fillId="2" borderId="10" xfId="0" applyNumberFormat="1" applyFont="1" applyFill="1" applyBorder="1" applyAlignment="1">
      <alignment horizontal="center" vertical="center" wrapText="1" shrinkToFit="1"/>
    </xf>
    <xf numFmtId="1" fontId="8" fillId="2" borderId="11" xfId="0" applyNumberFormat="1" applyFont="1" applyFill="1" applyBorder="1" applyAlignment="1">
      <alignment horizontal="center" vertical="center" wrapText="1" shrinkToFit="1"/>
    </xf>
    <xf numFmtId="1" fontId="11" fillId="2" borderId="8" xfId="0" applyNumberFormat="1" applyFont="1" applyFill="1" applyBorder="1" applyAlignment="1">
      <alignment horizontal="center" vertical="center" wrapText="1" shrinkToFit="1"/>
    </xf>
    <xf numFmtId="1" fontId="8" fillId="2" borderId="12" xfId="0" applyNumberFormat="1" applyFont="1" applyFill="1" applyBorder="1" applyAlignment="1">
      <alignment horizontal="center" vertical="center" wrapText="1" shrinkToFit="1"/>
    </xf>
    <xf numFmtId="1" fontId="8" fillId="2" borderId="13" xfId="0" applyNumberFormat="1" applyFont="1" applyFill="1" applyBorder="1" applyAlignment="1">
      <alignment horizontal="center" vertical="center" wrapText="1" shrinkToFit="1"/>
    </xf>
    <xf numFmtId="1" fontId="9" fillId="2" borderId="13" xfId="0" applyNumberFormat="1" applyFont="1" applyFill="1" applyBorder="1" applyAlignment="1">
      <alignment horizontal="center" vertical="center" wrapText="1" shrinkToFit="1"/>
    </xf>
    <xf numFmtId="1" fontId="12" fillId="2" borderId="1" xfId="0" applyNumberFormat="1" applyFont="1" applyFill="1" applyBorder="1" applyAlignment="1">
      <alignment horizontal="center" vertical="center" wrapText="1" shrinkToFit="1"/>
    </xf>
    <xf numFmtId="1" fontId="12" fillId="2" borderId="2" xfId="0" applyNumberFormat="1" applyFont="1" applyFill="1" applyBorder="1" applyAlignment="1">
      <alignment horizontal="center" vertical="center" wrapText="1" shrinkToFit="1"/>
    </xf>
    <xf numFmtId="1" fontId="12" fillId="2" borderId="14" xfId="0" applyNumberFormat="1" applyFont="1" applyFill="1" applyBorder="1" applyAlignment="1">
      <alignment horizontal="center" vertical="center" wrapText="1" shrinkToFit="1"/>
    </xf>
    <xf numFmtId="1" fontId="12" fillId="2" borderId="13" xfId="0" applyNumberFormat="1" applyFont="1" applyFill="1" applyBorder="1" applyAlignment="1">
      <alignment horizontal="center" vertical="center" wrapText="1" shrinkToFit="1"/>
    </xf>
    <xf numFmtId="1" fontId="13" fillId="2" borderId="1" xfId="0" applyNumberFormat="1" applyFont="1" applyFill="1" applyBorder="1" applyAlignment="1">
      <alignment horizontal="center" vertical="center" wrapText="1" shrinkToFit="1"/>
    </xf>
    <xf numFmtId="1" fontId="13" fillId="2" borderId="14" xfId="0" applyNumberFormat="1" applyFont="1" applyFill="1" applyBorder="1" applyAlignment="1">
      <alignment horizontal="center" vertical="center" wrapText="1" shrinkToFit="1"/>
    </xf>
    <xf numFmtId="1" fontId="12" fillId="2" borderId="15" xfId="0" applyNumberFormat="1" applyFont="1" applyFill="1" applyBorder="1" applyAlignment="1">
      <alignment horizontal="center" vertical="center" wrapText="1" shrinkToFit="1"/>
    </xf>
    <xf numFmtId="1" fontId="13" fillId="2" borderId="16" xfId="0" applyNumberFormat="1" applyFont="1" applyFill="1" applyBorder="1" applyAlignment="1">
      <alignment horizontal="center" vertical="center" wrapText="1" shrinkToFit="1"/>
    </xf>
    <xf numFmtId="0" fontId="5" fillId="3" borderId="17" xfId="0" applyFont="1" applyFill="1" applyBorder="1" applyAlignment="1">
      <alignment horizontal="center" vertical="center" textRotation="90" wrapText="1"/>
    </xf>
    <xf numFmtId="0" fontId="14" fillId="4" borderId="18" xfId="0" applyFont="1" applyFill="1" applyBorder="1" applyAlignment="1">
      <alignment horizontal="left" vertical="center" wrapText="1"/>
    </xf>
    <xf numFmtId="1" fontId="8" fillId="4" borderId="19" xfId="0" applyNumberFormat="1" applyFont="1" applyFill="1" applyBorder="1" applyAlignment="1">
      <alignment horizontal="center" vertical="center" shrinkToFit="1"/>
    </xf>
    <xf numFmtId="1" fontId="16" fillId="5" borderId="19" xfId="0" applyNumberFormat="1" applyFont="1" applyFill="1" applyBorder="1" applyAlignment="1">
      <alignment horizontal="center" vertical="center" shrinkToFit="1"/>
    </xf>
    <xf numFmtId="1" fontId="10" fillId="4" borderId="19" xfId="0" applyNumberFormat="1" applyFont="1" applyFill="1" applyBorder="1" applyAlignment="1">
      <alignment horizontal="center" vertical="center" shrinkToFit="1"/>
    </xf>
    <xf numFmtId="1" fontId="9" fillId="4" borderId="19" xfId="0" applyNumberFormat="1" applyFont="1" applyFill="1" applyBorder="1" applyAlignment="1">
      <alignment horizontal="center" vertical="center" shrinkToFit="1"/>
    </xf>
    <xf numFmtId="1" fontId="8" fillId="4" borderId="20" xfId="0" applyNumberFormat="1" applyFont="1" applyFill="1" applyBorder="1" applyAlignment="1">
      <alignment horizontal="center" vertical="center" shrinkToFit="1"/>
    </xf>
    <xf numFmtId="1" fontId="9" fillId="5" borderId="19" xfId="0" applyNumberFormat="1" applyFont="1" applyFill="1" applyBorder="1" applyAlignment="1">
      <alignment horizontal="center" vertical="center" shrinkToFit="1"/>
    </xf>
    <xf numFmtId="1" fontId="10" fillId="4" borderId="21" xfId="0" applyNumberFormat="1" applyFont="1" applyFill="1" applyBorder="1" applyAlignment="1">
      <alignment horizontal="center" vertical="center" shrinkToFit="1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" fillId="3" borderId="17" xfId="0" applyFont="1" applyFill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left" vertical="top" wrapText="1"/>
    </xf>
    <xf numFmtId="1" fontId="17" fillId="0" borderId="4" xfId="0" applyNumberFormat="1" applyFont="1" applyBorder="1" applyAlignment="1">
      <alignment horizontal="center" vertical="top" shrinkToFit="1"/>
    </xf>
    <xf numFmtId="1" fontId="18" fillId="6" borderId="4" xfId="0" applyNumberFormat="1" applyFont="1" applyFill="1" applyBorder="1" applyAlignment="1">
      <alignment horizontal="center" vertical="top" shrinkToFit="1"/>
    </xf>
    <xf numFmtId="1" fontId="19" fillId="6" borderId="4" xfId="0" applyNumberFormat="1" applyFont="1" applyFill="1" applyBorder="1" applyAlignment="1">
      <alignment horizontal="center" vertical="top" shrinkToFit="1"/>
    </xf>
    <xf numFmtId="0" fontId="0" fillId="0" borderId="4" xfId="0" applyBorder="1" applyAlignment="1">
      <alignment horizontal="center" wrapText="1"/>
    </xf>
    <xf numFmtId="0" fontId="20" fillId="6" borderId="4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1" fontId="17" fillId="0" borderId="23" xfId="0" applyNumberFormat="1" applyFont="1" applyBorder="1" applyAlignment="1">
      <alignment horizontal="center" vertical="center" shrinkToFit="1"/>
    </xf>
    <xf numFmtId="164" fontId="18" fillId="6" borderId="4" xfId="0" applyNumberFormat="1" applyFont="1" applyFill="1" applyBorder="1" applyAlignment="1">
      <alignment horizontal="center" vertical="center" shrinkToFit="1"/>
    </xf>
    <xf numFmtId="164" fontId="19" fillId="6" borderId="4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1" fontId="18" fillId="6" borderId="4" xfId="0" applyNumberFormat="1" applyFont="1" applyFill="1" applyBorder="1" applyAlignment="1">
      <alignment horizontal="center" vertical="center" shrinkToFit="1"/>
    </xf>
    <xf numFmtId="1" fontId="19" fillId="6" borderId="4" xfId="0" applyNumberFormat="1" applyFont="1" applyFill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 textRotation="90" wrapText="1"/>
    </xf>
    <xf numFmtId="0" fontId="3" fillId="3" borderId="24" xfId="0" applyFont="1" applyFill="1" applyBorder="1" applyAlignment="1">
      <alignment horizontal="center" vertical="center" textRotation="90" wrapText="1"/>
    </xf>
    <xf numFmtId="0" fontId="0" fillId="0" borderId="4" xfId="0" applyBorder="1" applyAlignment="1">
      <alignment horizontal="left" wrapText="1"/>
    </xf>
    <xf numFmtId="0" fontId="1" fillId="6" borderId="4" xfId="0" applyFont="1" applyFill="1" applyBorder="1" applyAlignment="1">
      <alignment horizontal="left" wrapText="1"/>
    </xf>
    <xf numFmtId="0" fontId="0" fillId="0" borderId="23" xfId="0" applyBorder="1" applyAlignment="1">
      <alignment horizontal="center" vertical="center" wrapText="1"/>
    </xf>
    <xf numFmtId="1" fontId="17" fillId="0" borderId="25" xfId="0" applyNumberFormat="1" applyFont="1" applyBorder="1" applyAlignment="1">
      <alignment horizontal="center" vertical="center" shrinkToFit="1"/>
    </xf>
    <xf numFmtId="0" fontId="14" fillId="7" borderId="24" xfId="0" applyFont="1" applyFill="1" applyBorder="1" applyAlignment="1">
      <alignment horizontal="center" vertical="center" textRotation="90" wrapText="1"/>
    </xf>
    <xf numFmtId="0" fontId="15" fillId="4" borderId="18" xfId="0" applyFont="1" applyFill="1" applyBorder="1" applyAlignment="1">
      <alignment horizontal="left" vertical="center" wrapText="1"/>
    </xf>
    <xf numFmtId="1" fontId="10" fillId="5" borderId="19" xfId="0" applyNumberFormat="1" applyFont="1" applyFill="1" applyBorder="1" applyAlignment="1">
      <alignment horizontal="center" vertical="center" shrinkToFit="1"/>
    </xf>
    <xf numFmtId="1" fontId="10" fillId="5" borderId="21" xfId="0" applyNumberFormat="1" applyFont="1" applyFill="1" applyBorder="1" applyAlignment="1">
      <alignment horizontal="center" vertical="center" shrinkToFit="1"/>
    </xf>
    <xf numFmtId="0" fontId="14" fillId="7" borderId="17" xfId="0" applyFont="1" applyFill="1" applyBorder="1" applyAlignment="1">
      <alignment horizontal="center" vertical="center" textRotation="90" wrapText="1"/>
    </xf>
    <xf numFmtId="1" fontId="17" fillId="0" borderId="4" xfId="0" applyNumberFormat="1" applyFont="1" applyBorder="1" applyAlignment="1">
      <alignment horizontal="center" vertical="center" shrinkToFit="1"/>
    </xf>
    <xf numFmtId="1" fontId="19" fillId="6" borderId="4" xfId="0" applyNumberFormat="1" applyFont="1" applyFill="1" applyBorder="1" applyAlignment="1">
      <alignment horizontal="right" vertical="top" indent="2" shrinkToFit="1"/>
    </xf>
    <xf numFmtId="0" fontId="14" fillId="4" borderId="19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top" wrapText="1"/>
    </xf>
    <xf numFmtId="1" fontId="21" fillId="6" borderId="4" xfId="0" applyNumberFormat="1" applyFont="1" applyFill="1" applyBorder="1" applyAlignment="1">
      <alignment horizontal="center" vertical="center" shrinkToFit="1"/>
    </xf>
    <xf numFmtId="0" fontId="14" fillId="7" borderId="19" xfId="0" applyFont="1" applyFill="1" applyBorder="1" applyAlignment="1">
      <alignment horizontal="center" vertical="center" textRotation="90" wrapText="1"/>
    </xf>
    <xf numFmtId="0" fontId="3" fillId="8" borderId="26" xfId="0" applyFont="1" applyFill="1" applyBorder="1" applyAlignment="1">
      <alignment horizontal="left" vertical="top" wrapText="1"/>
    </xf>
    <xf numFmtId="1" fontId="17" fillId="8" borderId="4" xfId="0" applyNumberFormat="1" applyFont="1" applyFill="1" applyBorder="1" applyAlignment="1">
      <alignment horizontal="right" vertical="top" indent="2" shrinkToFit="1"/>
    </xf>
    <xf numFmtId="1" fontId="19" fillId="8" borderId="4" xfId="0" applyNumberFormat="1" applyFont="1" applyFill="1" applyBorder="1" applyAlignment="1">
      <alignment horizontal="center" vertical="center" shrinkToFit="1"/>
    </xf>
    <xf numFmtId="1" fontId="19" fillId="8" borderId="4" xfId="0" applyNumberFormat="1" applyFont="1" applyFill="1" applyBorder="1" applyAlignment="1">
      <alignment horizontal="right" vertical="top" indent="2" shrinkToFit="1"/>
    </xf>
    <xf numFmtId="1" fontId="17" fillId="8" borderId="4" xfId="0" applyNumberFormat="1" applyFont="1" applyFill="1" applyBorder="1" applyAlignment="1">
      <alignment horizontal="center" vertical="top" shrinkToFit="1"/>
    </xf>
    <xf numFmtId="1" fontId="19" fillId="8" borderId="4" xfId="0" applyNumberFormat="1" applyFont="1" applyFill="1" applyBorder="1" applyAlignment="1">
      <alignment horizontal="center" vertical="top" shrinkToFit="1"/>
    </xf>
    <xf numFmtId="1" fontId="17" fillId="8" borderId="23" xfId="0" applyNumberFormat="1" applyFont="1" applyFill="1" applyBorder="1" applyAlignment="1">
      <alignment horizontal="center" vertical="center" shrinkToFit="1"/>
    </xf>
    <xf numFmtId="1" fontId="17" fillId="8" borderId="4" xfId="0" applyNumberFormat="1" applyFont="1" applyFill="1" applyBorder="1" applyAlignment="1">
      <alignment horizontal="center" vertical="center" shrinkToFit="1"/>
    </xf>
    <xf numFmtId="1" fontId="19" fillId="8" borderId="10" xfId="0" applyNumberFormat="1" applyFont="1" applyFill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textRotation="90" wrapText="1"/>
    </xf>
    <xf numFmtId="1" fontId="22" fillId="4" borderId="19" xfId="0" applyNumberFormat="1" applyFont="1" applyFill="1" applyBorder="1" applyAlignment="1">
      <alignment horizontal="center" vertical="center" shrinkToFit="1"/>
    </xf>
    <xf numFmtId="1" fontId="21" fillId="4" borderId="19" xfId="0" applyNumberFormat="1" applyFont="1" applyFill="1" applyBorder="1" applyAlignment="1">
      <alignment horizontal="center" vertical="center" shrinkToFit="1"/>
    </xf>
    <xf numFmtId="1" fontId="23" fillId="4" borderId="19" xfId="0" applyNumberFormat="1" applyFont="1" applyFill="1" applyBorder="1" applyAlignment="1">
      <alignment horizontal="center" vertical="center" shrinkToFit="1"/>
    </xf>
    <xf numFmtId="1" fontId="22" fillId="4" borderId="19" xfId="0" applyNumberFormat="1" applyFont="1" applyFill="1" applyBorder="1" applyAlignment="1">
      <alignment horizontal="center" vertical="center" wrapText="1" shrinkToFit="1"/>
    </xf>
    <xf numFmtId="1" fontId="24" fillId="9" borderId="19" xfId="0" applyNumberFormat="1" applyFont="1" applyFill="1" applyBorder="1" applyAlignment="1">
      <alignment horizontal="center" vertical="center" shrinkToFit="1"/>
    </xf>
    <xf numFmtId="1" fontId="24" fillId="9" borderId="19" xfId="0" applyNumberFormat="1" applyFont="1" applyFill="1" applyBorder="1" applyAlignment="1">
      <alignment horizontal="center" vertical="center" wrapText="1" shrinkToFit="1"/>
    </xf>
    <xf numFmtId="0" fontId="14" fillId="0" borderId="27" xfId="0" applyFont="1" applyBorder="1" applyAlignment="1">
      <alignment horizontal="center" vertical="center" textRotation="90" wrapText="1"/>
    </xf>
    <xf numFmtId="0" fontId="25" fillId="0" borderId="13" xfId="0" applyFont="1" applyBorder="1" applyAlignment="1">
      <alignment horizontal="left"/>
    </xf>
    <xf numFmtId="0" fontId="1" fillId="6" borderId="4" xfId="0" applyFont="1" applyFill="1" applyBorder="1" applyAlignment="1">
      <alignment horizontal="left" vertical="center" wrapText="1"/>
    </xf>
    <xf numFmtId="1" fontId="26" fillId="0" borderId="4" xfId="0" applyNumberFormat="1" applyFont="1" applyBorder="1" applyAlignment="1">
      <alignment horizontal="center" vertical="center" shrinkToFit="1"/>
    </xf>
    <xf numFmtId="1" fontId="6" fillId="6" borderId="4" xfId="0" applyNumberFormat="1" applyFont="1" applyFill="1" applyBorder="1" applyAlignment="1">
      <alignment horizontal="center" vertical="center" shrinkToFit="1"/>
    </xf>
    <xf numFmtId="1" fontId="7" fillId="6" borderId="4" xfId="0" applyNumberFormat="1" applyFont="1" applyFill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left" vertical="top" wrapText="1"/>
    </xf>
    <xf numFmtId="1" fontId="9" fillId="6" borderId="19" xfId="0" applyNumberFormat="1" applyFont="1" applyFill="1" applyBorder="1" applyAlignment="1">
      <alignment horizontal="center" vertical="center" shrinkToFit="1"/>
    </xf>
    <xf numFmtId="0" fontId="14" fillId="4" borderId="4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center" wrapText="1"/>
    </xf>
    <xf numFmtId="0" fontId="20" fillId="4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 wrapText="1"/>
    </xf>
    <xf numFmtId="1" fontId="26" fillId="4" borderId="4" xfId="0" applyNumberFormat="1" applyFont="1" applyFill="1" applyBorder="1" applyAlignment="1">
      <alignment horizontal="center" vertical="center" shrinkToFit="1"/>
    </xf>
    <xf numFmtId="0" fontId="23" fillId="4" borderId="4" xfId="0" applyFont="1" applyFill="1" applyBorder="1" applyAlignment="1">
      <alignment horizontal="center" vertical="center" wrapText="1"/>
    </xf>
    <xf numFmtId="1" fontId="22" fillId="4" borderId="4" xfId="0" applyNumberFormat="1" applyFont="1" applyFill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textRotation="90" wrapText="1"/>
    </xf>
    <xf numFmtId="1" fontId="19" fillId="8" borderId="4" xfId="0" applyNumberFormat="1" applyFont="1" applyFill="1" applyBorder="1" applyAlignment="1">
      <alignment horizontal="left" vertical="top" indent="2" shrinkToFit="1"/>
    </xf>
    <xf numFmtId="1" fontId="26" fillId="8" borderId="4" xfId="0" applyNumberFormat="1" applyFont="1" applyFill="1" applyBorder="1" applyAlignment="1">
      <alignment horizontal="center" vertical="center" shrinkToFit="1"/>
    </xf>
    <xf numFmtId="1" fontId="7" fillId="8" borderId="4" xfId="0" applyNumberFormat="1" applyFont="1" applyFill="1" applyBorder="1" applyAlignment="1">
      <alignment horizontal="center" vertical="center" shrinkToFit="1"/>
    </xf>
    <xf numFmtId="1" fontId="6" fillId="4" borderId="19" xfId="0" applyNumberFormat="1" applyFont="1" applyFill="1" applyBorder="1" applyAlignment="1">
      <alignment horizontal="center" vertical="center" shrinkToFit="1"/>
    </xf>
    <xf numFmtId="0" fontId="14" fillId="4" borderId="19" xfId="0" applyFont="1" applyFill="1" applyBorder="1" applyAlignment="1">
      <alignment horizontal="left" vertical="top" wrapText="1"/>
    </xf>
    <xf numFmtId="0" fontId="0" fillId="4" borderId="19" xfId="0" applyFill="1" applyBorder="1" applyAlignment="1">
      <alignment horizontal="center" wrapText="1"/>
    </xf>
    <xf numFmtId="0" fontId="20" fillId="4" borderId="19" xfId="0" applyFont="1" applyFill="1" applyBorder="1" applyAlignment="1">
      <alignment horizontal="center" wrapText="1"/>
    </xf>
    <xf numFmtId="0" fontId="28" fillId="4" borderId="19" xfId="0" applyFont="1" applyFill="1" applyBorder="1" applyAlignment="1">
      <alignment horizontal="center" wrapText="1"/>
    </xf>
    <xf numFmtId="1" fontId="26" fillId="4" borderId="19" xfId="0" applyNumberFormat="1" applyFont="1" applyFill="1" applyBorder="1" applyAlignment="1">
      <alignment horizontal="center" vertical="center" shrinkToFit="1"/>
    </xf>
    <xf numFmtId="0" fontId="23" fillId="4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top" wrapText="1"/>
    </xf>
    <xf numFmtId="0" fontId="0" fillId="0" borderId="19" xfId="0" applyBorder="1" applyAlignment="1">
      <alignment horizontal="center" wrapText="1"/>
    </xf>
    <xf numFmtId="0" fontId="20" fillId="6" borderId="4" xfId="0" applyFont="1" applyFill="1" applyBorder="1" applyAlignment="1">
      <alignment horizontal="left" wrapText="1"/>
    </xf>
    <xf numFmtId="1" fontId="26" fillId="0" borderId="19" xfId="0" applyNumberFormat="1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center" wrapText="1"/>
    </xf>
    <xf numFmtId="0" fontId="20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1" fontId="26" fillId="2" borderId="4" xfId="0" applyNumberFormat="1" applyFont="1" applyFill="1" applyBorder="1" applyAlignment="1">
      <alignment horizontal="center" vertical="center" shrinkToFit="1"/>
    </xf>
    <xf numFmtId="1" fontId="6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shrinkToFit="1"/>
    </xf>
    <xf numFmtId="1" fontId="7" fillId="2" borderId="4" xfId="0" applyNumberFormat="1" applyFont="1" applyFill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textRotation="90" wrapText="1"/>
    </xf>
    <xf numFmtId="0" fontId="3" fillId="2" borderId="19" xfId="0" applyFont="1" applyFill="1" applyBorder="1" applyAlignment="1">
      <alignment horizontal="left" vertical="top" wrapText="1"/>
    </xf>
    <xf numFmtId="0" fontId="0" fillId="2" borderId="19" xfId="0" applyFill="1" applyBorder="1" applyAlignment="1">
      <alignment horizontal="center" wrapText="1"/>
    </xf>
    <xf numFmtId="0" fontId="20" fillId="2" borderId="19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left" wrapText="1"/>
    </xf>
    <xf numFmtId="1" fontId="26" fillId="2" borderId="19" xfId="0" applyNumberFormat="1" applyFont="1" applyFill="1" applyBorder="1" applyAlignment="1">
      <alignment horizontal="center" vertical="center" shrinkToFit="1"/>
    </xf>
    <xf numFmtId="1" fontId="6" fillId="2" borderId="19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1" fontId="6" fillId="2" borderId="19" xfId="0" applyNumberFormat="1" applyFont="1" applyFill="1" applyBorder="1" applyAlignment="1">
      <alignment horizontal="center" vertical="center" shrinkToFit="1"/>
    </xf>
    <xf numFmtId="1" fontId="7" fillId="2" borderId="19" xfId="0" applyNumberFormat="1" applyFont="1" applyFill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textRotation="90" wrapText="1"/>
    </xf>
    <xf numFmtId="0" fontId="14" fillId="0" borderId="17" xfId="0" applyFont="1" applyBorder="1" applyAlignment="1">
      <alignment horizontal="center" vertical="center" textRotation="90" wrapText="1"/>
    </xf>
    <xf numFmtId="0" fontId="14" fillId="0" borderId="19" xfId="0" applyFont="1" applyBorder="1" applyAlignment="1">
      <alignment horizontal="center" vertical="center" textRotation="90" wrapText="1"/>
    </xf>
    <xf numFmtId="1" fontId="18" fillId="8" borderId="4" xfId="0" applyNumberFormat="1" applyFont="1" applyFill="1" applyBorder="1" applyAlignment="1">
      <alignment horizontal="center" vertical="top" shrinkToFit="1"/>
    </xf>
    <xf numFmtId="1" fontId="6" fillId="8" borderId="4" xfId="0" applyNumberFormat="1" applyFont="1" applyFill="1" applyBorder="1" applyAlignment="1">
      <alignment horizontal="center" vertical="center" shrinkToFit="1"/>
    </xf>
    <xf numFmtId="0" fontId="3" fillId="10" borderId="22" xfId="0" applyFont="1" applyFill="1" applyBorder="1" applyAlignment="1">
      <alignment horizontal="left" vertical="top" wrapText="1"/>
    </xf>
    <xf numFmtId="0" fontId="3" fillId="10" borderId="3" xfId="0" applyFont="1" applyFill="1" applyBorder="1" applyAlignment="1">
      <alignment horizontal="left" vertical="top" wrapText="1"/>
    </xf>
    <xf numFmtId="1" fontId="18" fillId="0" borderId="4" xfId="0" applyNumberFormat="1" applyFont="1" applyBorder="1" applyAlignment="1">
      <alignment horizontal="center" vertical="top" shrinkToFit="1"/>
    </xf>
    <xf numFmtId="1" fontId="19" fillId="0" borderId="4" xfId="0" applyNumberFormat="1" applyFont="1" applyBorder="1" applyAlignment="1">
      <alignment horizontal="left" vertical="top" indent="2" shrinkToFit="1"/>
    </xf>
    <xf numFmtId="1" fontId="6" fillId="0" borderId="4" xfId="0" applyNumberFormat="1" applyFont="1" applyBorder="1" applyAlignment="1">
      <alignment horizontal="center" vertical="center" shrinkToFit="1"/>
    </xf>
    <xf numFmtId="1" fontId="7" fillId="0" borderId="4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top"/>
    </xf>
    <xf numFmtId="1" fontId="1" fillId="0" borderId="0" xfId="0" applyNumberFormat="1" applyFont="1" applyAlignment="1">
      <alignment horizontal="center" vertical="top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801F5-4887-4BEB-9559-F7ABEC1F1CE4}">
  <dimension ref="A1:AM84"/>
  <sheetViews>
    <sheetView tabSelected="1" workbookViewId="0">
      <selection sqref="A1:XFD1048576"/>
    </sheetView>
  </sheetViews>
  <sheetFormatPr defaultRowHeight="15" x14ac:dyDescent="0.25"/>
  <cols>
    <col min="1" max="1" width="10.5703125" customWidth="1"/>
    <col min="2" max="2" width="32.85546875" customWidth="1"/>
  </cols>
  <sheetData>
    <row r="1" spans="1:39" ht="16.5" thickBot="1" x14ac:dyDescent="0.3">
      <c r="A1" s="1" t="s">
        <v>0</v>
      </c>
    </row>
    <row r="2" spans="1:39" ht="55.5" thickTop="1" x14ac:dyDescent="0.25">
      <c r="A2" s="2" t="s">
        <v>1</v>
      </c>
      <c r="B2" s="3"/>
      <c r="C2" s="4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7" t="s">
        <v>2</v>
      </c>
      <c r="I2" s="5" t="s">
        <v>7</v>
      </c>
      <c r="J2" s="6" t="s">
        <v>4</v>
      </c>
      <c r="K2" s="6" t="s">
        <v>5</v>
      </c>
      <c r="L2" s="6" t="s">
        <v>6</v>
      </c>
      <c r="M2" s="7" t="s">
        <v>2</v>
      </c>
      <c r="N2" s="5" t="s">
        <v>8</v>
      </c>
      <c r="O2" s="6" t="s">
        <v>4</v>
      </c>
      <c r="P2" s="6" t="s">
        <v>5</v>
      </c>
      <c r="Q2" s="6" t="s">
        <v>6</v>
      </c>
      <c r="R2" s="8" t="s">
        <v>9</v>
      </c>
      <c r="S2" s="9" t="s">
        <v>10</v>
      </c>
      <c r="T2" s="10" t="s">
        <v>4</v>
      </c>
      <c r="U2" s="10" t="s">
        <v>5</v>
      </c>
      <c r="V2" s="10" t="s">
        <v>6</v>
      </c>
      <c r="W2" s="11" t="s">
        <v>11</v>
      </c>
      <c r="X2" s="9" t="s">
        <v>12</v>
      </c>
      <c r="Y2" s="10" t="s">
        <v>4</v>
      </c>
      <c r="Z2" s="10" t="s">
        <v>5</v>
      </c>
      <c r="AA2" s="12" t="s">
        <v>6</v>
      </c>
      <c r="AB2" s="8" t="s">
        <v>9</v>
      </c>
      <c r="AC2" s="9" t="s">
        <v>10</v>
      </c>
      <c r="AD2" s="10" t="s">
        <v>4</v>
      </c>
      <c r="AE2" s="10" t="s">
        <v>5</v>
      </c>
      <c r="AF2" s="10" t="s">
        <v>6</v>
      </c>
      <c r="AG2" s="11" t="s">
        <v>11</v>
      </c>
      <c r="AH2" s="9" t="s">
        <v>12</v>
      </c>
      <c r="AI2" s="10" t="s">
        <v>4</v>
      </c>
      <c r="AJ2" s="10" t="s">
        <v>5</v>
      </c>
      <c r="AK2" s="12" t="s">
        <v>6</v>
      </c>
    </row>
    <row r="3" spans="1:39" ht="45" customHeight="1" x14ac:dyDescent="0.25">
      <c r="A3" s="13" t="s">
        <v>13</v>
      </c>
      <c r="B3" s="14"/>
      <c r="C3" s="15">
        <v>576</v>
      </c>
      <c r="D3" s="16">
        <v>576</v>
      </c>
      <c r="E3" s="17"/>
      <c r="F3" s="17"/>
      <c r="G3" s="17"/>
      <c r="H3" s="18" t="s">
        <v>2</v>
      </c>
      <c r="I3" s="16">
        <v>936</v>
      </c>
      <c r="J3" s="17"/>
      <c r="K3" s="17"/>
      <c r="L3" s="17"/>
      <c r="M3" s="18" t="s">
        <v>2</v>
      </c>
      <c r="N3" s="16">
        <v>806</v>
      </c>
      <c r="O3" s="17"/>
      <c r="P3" s="17"/>
      <c r="Q3" s="17"/>
      <c r="R3" s="19">
        <v>1188</v>
      </c>
      <c r="S3" s="16">
        <f>R3*0.4</f>
        <v>475.20000000000005</v>
      </c>
      <c r="T3" s="17"/>
      <c r="U3" s="17"/>
      <c r="V3" s="17"/>
      <c r="W3" s="18">
        <v>998</v>
      </c>
      <c r="X3" s="16">
        <f>W3*0.4</f>
        <v>399.20000000000005</v>
      </c>
      <c r="Y3" s="17"/>
      <c r="Z3" s="17"/>
      <c r="AA3" s="20"/>
      <c r="AB3" s="19">
        <v>1206</v>
      </c>
      <c r="AC3" s="16"/>
      <c r="AD3" s="17"/>
      <c r="AE3" s="17"/>
      <c r="AF3" s="17"/>
      <c r="AG3" s="18">
        <v>948</v>
      </c>
      <c r="AH3" s="16"/>
      <c r="AI3" s="17"/>
      <c r="AJ3" s="17"/>
      <c r="AK3" s="20"/>
    </row>
    <row r="4" spans="1:39" ht="42" customHeight="1" x14ac:dyDescent="0.25">
      <c r="A4" s="13" t="s">
        <v>14</v>
      </c>
      <c r="B4" s="14"/>
      <c r="C4" s="21"/>
      <c r="D4" s="22">
        <f>D6+D11+D16+D25+D30+D34+D40+D47+D50+D54+D60+D63+D68+D71+D76</f>
        <v>576</v>
      </c>
      <c r="E4" s="22">
        <f>E6+E11+E16+E25+E30+E34+E40+E47+E50+E54+E60+E63+E68+E71+E76+E80</f>
        <v>234</v>
      </c>
      <c r="F4" s="22">
        <f t="shared" ref="F4:G4" si="0">F6+F11+F16+F25+F30+F34+F40+F47+F50+F54+F60+F63+F68+F71+F76+F80</f>
        <v>342</v>
      </c>
      <c r="G4" s="22">
        <f t="shared" si="0"/>
        <v>0</v>
      </c>
      <c r="H4" s="22">
        <f>H6+H11+H16+H25+H30+H34+H40+H47+H50+H54+H60+H63+H68+H71+H76+H80</f>
        <v>816</v>
      </c>
      <c r="I4" s="22">
        <f>I6+I11+I16+I25+I30+I34+I40+I47+I50+I54+I60+I63+I68+I71+I76+I80</f>
        <v>936</v>
      </c>
      <c r="J4" s="22">
        <f>J6+J11+J16+J25+J30+J34+J40+J47+J50+J54+J60+J63+J68+J71+J76+J80</f>
        <v>180</v>
      </c>
      <c r="K4" s="22">
        <f t="shared" ref="K4:Q4" si="1">K6+K11+K16+K25+K30+K34+K40+K47+K50+K54+K60+K63+K68+K71+K76+K80</f>
        <v>0</v>
      </c>
      <c r="L4" s="22">
        <f t="shared" si="1"/>
        <v>756</v>
      </c>
      <c r="M4" s="22">
        <f t="shared" si="1"/>
        <v>729</v>
      </c>
      <c r="N4" s="22">
        <f t="shared" si="1"/>
        <v>807</v>
      </c>
      <c r="O4" s="22">
        <f t="shared" si="1"/>
        <v>155</v>
      </c>
      <c r="P4" s="22">
        <f t="shared" si="1"/>
        <v>0</v>
      </c>
      <c r="Q4" s="22">
        <f t="shared" si="1"/>
        <v>652</v>
      </c>
      <c r="R4" s="23">
        <f>AC4*0.4</f>
        <v>511.20000000000005</v>
      </c>
      <c r="S4" s="22">
        <f>S6+S11+S16+S25+S30+S34+S40+S47+S50+S71+S54+S60+S63+S76+S68+S80</f>
        <v>500</v>
      </c>
      <c r="T4" s="22">
        <f>T6+T11+T16+T25+T30+T34+T40+T47+T50+T60+T63+T71+T91+T97+T101+T106+T113+T68+T76+T80+T54</f>
        <v>190</v>
      </c>
      <c r="U4" s="22">
        <f>U6+U11+U16+U25+U30+U34+U40+U47+U50+U60+U63+U71+U91+U97+U101+U106+U113+U68+U76+U80+U54</f>
        <v>310</v>
      </c>
      <c r="V4" s="22">
        <f>V6+V11+V16+V25+V30+V34+V40+V47+V50+V60+V63+V71+V91+V97+V101+V106+V113+V68+V76+V80+V54</f>
        <v>0</v>
      </c>
      <c r="W4" s="15"/>
      <c r="X4" s="22">
        <f>X6+X11+X16+X25+X30+X34+X40+X47+X50+X60+X63+X71+X54+X68+X76+X80</f>
        <v>0</v>
      </c>
      <c r="Y4" s="22">
        <f>Y6+Y11+Y16+Y25+Y30+Y34+Y40+Y47+Y50+Y60+Y63+Y71+Y54+Y68+Y76+Y80</f>
        <v>0</v>
      </c>
      <c r="Z4" s="22">
        <f t="shared" ref="Z4:AA4" si="2">Z6+Z11+Z16+Z25+Z30+Z34+Z40+Z47+Z50+Z60+Z63+Z71+Z54+Z68+Z76+Z80</f>
        <v>0</v>
      </c>
      <c r="AA4" s="22">
        <f t="shared" si="2"/>
        <v>0</v>
      </c>
      <c r="AB4" s="23"/>
      <c r="AC4" s="22">
        <f>AC6+AC11+AC16+AC25+AC30+AC34+AC40+AC47+AC50+AC60+AC63+AC71+AC54+AC68+AC76+AC80</f>
        <v>1278</v>
      </c>
      <c r="AD4" s="22">
        <f>AD6+AD11+AD16+AD25+AD30+AD34+AD40+AD47+AD50+AD60+AD63+AD71+AD54+AD68+AD76+AD80</f>
        <v>378</v>
      </c>
      <c r="AE4" s="22">
        <f>AE6+AE11+AE16+AE25+AE30+AE34+AE40+AE47+AE50+AE60+AE63+AE71+AE54+AE68+AE76+AE80</f>
        <v>342</v>
      </c>
      <c r="AF4" s="22">
        <f>AF6+AF11+AF16+AF25+AF30+AF34+AF40+AF47+AF50+AF60+AF63+AF71+AF54+AF68+AF76+AF80</f>
        <v>558</v>
      </c>
      <c r="AG4" s="15"/>
      <c r="AH4" s="22">
        <f>AH6+AH11+AH16+AH25+AH30+AH34+AH40+AH47+AH50+AH60+AH63+AH71+AH91+AH97+AH101+AH106+AH113+AH54+AH68+AH76+AH80</f>
        <v>987</v>
      </c>
      <c r="AI4" s="22">
        <f>AI6+AI11+AI16+AI25+AI30+AI34+AI40+AI47+AI50+AI60+AI63+AI71+AI91+AI97+AI101+AI106+AI113+AI54+AI68+AI76+AI80</f>
        <v>173</v>
      </c>
      <c r="AJ4" s="22">
        <f>AJ6+AJ11+AJ16+AJ25+AJ30+AJ34+AJ40+AJ47+AJ50+AJ60+AJ63+AJ71+AJ91+AJ97+AJ101+AJ106+AJ113+AJ54+AJ68+AJ76</f>
        <v>0</v>
      </c>
      <c r="AK4" s="22">
        <f>AK6+AK11+AK16+AK25+AK30+AK34+AK40+AK47+AK50+AK60+AK63+AK71+AK91+AK97+AK101+AK106+AK113+AK54+AK68+AK76+AK80</f>
        <v>814</v>
      </c>
    </row>
    <row r="5" spans="1:39" ht="41.25" customHeight="1" x14ac:dyDescent="0.25">
      <c r="A5" s="13" t="s">
        <v>15</v>
      </c>
      <c r="B5" s="14"/>
      <c r="C5" s="24"/>
      <c r="D5" s="25"/>
      <c r="E5" s="26">
        <f>SUM(E4:G4)</f>
        <v>576</v>
      </c>
      <c r="F5" s="27"/>
      <c r="G5" s="28"/>
      <c r="H5" s="24"/>
      <c r="I5" s="25"/>
      <c r="J5" s="26">
        <f>SUM(J4:L4)</f>
        <v>936</v>
      </c>
      <c r="K5" s="27"/>
      <c r="L5" s="28"/>
      <c r="M5" s="24"/>
      <c r="N5" s="26">
        <f>SUM(O4:Q4)</f>
        <v>807</v>
      </c>
      <c r="O5" s="27"/>
      <c r="P5" s="28"/>
      <c r="Q5" s="29"/>
      <c r="R5" s="30" t="s">
        <v>16</v>
      </c>
      <c r="S5" s="31"/>
      <c r="T5" s="26">
        <f>SUM(T4:V4)</f>
        <v>500</v>
      </c>
      <c r="U5" s="27"/>
      <c r="V5" s="28"/>
      <c r="W5" s="30" t="s">
        <v>16</v>
      </c>
      <c r="X5" s="31"/>
      <c r="Y5" s="26">
        <f>SUM(Y4:AA4)</f>
        <v>0</v>
      </c>
      <c r="Z5" s="27"/>
      <c r="AA5" s="32"/>
      <c r="AB5" s="33" t="s">
        <v>17</v>
      </c>
      <c r="AC5" s="31"/>
      <c r="AD5" s="26">
        <f>SUM(AD4:AF4)</f>
        <v>1278</v>
      </c>
      <c r="AE5" s="27"/>
      <c r="AF5" s="28"/>
      <c r="AG5" s="30" t="s">
        <v>17</v>
      </c>
      <c r="AH5" s="31"/>
      <c r="AI5" s="26">
        <f>SUM(AI4:AK4)</f>
        <v>987</v>
      </c>
      <c r="AJ5" s="27"/>
      <c r="AK5" s="32"/>
    </row>
    <row r="6" spans="1:39" x14ac:dyDescent="0.25">
      <c r="A6" s="34" t="s">
        <v>18</v>
      </c>
      <c r="B6" s="35" t="s">
        <v>19</v>
      </c>
      <c r="C6" s="36">
        <v>18</v>
      </c>
      <c r="D6" s="37">
        <f>SUM(D7:D10)</f>
        <v>18</v>
      </c>
      <c r="E6" s="38">
        <f t="shared" ref="E6:G6" si="3">SUM(E7:E10)</f>
        <v>18</v>
      </c>
      <c r="F6" s="38">
        <f t="shared" si="3"/>
        <v>0</v>
      </c>
      <c r="G6" s="38">
        <f t="shared" si="3"/>
        <v>0</v>
      </c>
      <c r="H6" s="36">
        <v>0</v>
      </c>
      <c r="I6" s="39">
        <f t="shared" ref="I6:L6" si="4">SUM(I7:I10)</f>
        <v>0</v>
      </c>
      <c r="J6" s="38">
        <f t="shared" si="4"/>
        <v>0</v>
      </c>
      <c r="K6" s="38">
        <f t="shared" si="4"/>
        <v>0</v>
      </c>
      <c r="L6" s="38">
        <f t="shared" si="4"/>
        <v>0</v>
      </c>
      <c r="M6" s="36">
        <v>0</v>
      </c>
      <c r="N6" s="39">
        <f t="shared" ref="N6:Q6" si="5">SUM(N7:N10)</f>
        <v>0</v>
      </c>
      <c r="O6" s="38">
        <f t="shared" si="5"/>
        <v>0</v>
      </c>
      <c r="P6" s="38">
        <f t="shared" si="5"/>
        <v>0</v>
      </c>
      <c r="Q6" s="38">
        <f t="shared" si="5"/>
        <v>0</v>
      </c>
      <c r="R6" s="40">
        <v>18</v>
      </c>
      <c r="S6" s="41">
        <f>SUM(S7:S10)</f>
        <v>2</v>
      </c>
      <c r="T6" s="38">
        <f>SUM(T7:T10)</f>
        <v>2</v>
      </c>
      <c r="U6" s="38">
        <f>SUM(U7:U10)</f>
        <v>0</v>
      </c>
      <c r="V6" s="38">
        <f>SUM(V7:V10)</f>
        <v>0</v>
      </c>
      <c r="W6" s="36">
        <v>0</v>
      </c>
      <c r="X6" s="41">
        <f>SUM(X7:X10)</f>
        <v>0</v>
      </c>
      <c r="Y6" s="38">
        <f>SUM(Y7:Y10)</f>
        <v>0</v>
      </c>
      <c r="Z6" s="38">
        <f>SUM(Z7:Z10)</f>
        <v>0</v>
      </c>
      <c r="AA6" s="42">
        <f>SUM(AA7:AA10)</f>
        <v>0</v>
      </c>
      <c r="AB6" s="40">
        <v>18</v>
      </c>
      <c r="AC6" s="41">
        <f>SUM(AC7:AC10)</f>
        <v>18</v>
      </c>
      <c r="AD6" s="38">
        <f>SUM(AD7:AD10)</f>
        <v>18</v>
      </c>
      <c r="AE6" s="38">
        <f>SUM(AE7:AE10)</f>
        <v>0</v>
      </c>
      <c r="AF6" s="38">
        <f>SUM(AF7:AF10)</f>
        <v>0</v>
      </c>
      <c r="AG6" s="36">
        <v>0</v>
      </c>
      <c r="AH6" s="41">
        <f>SUM(AH7:AH10)</f>
        <v>0</v>
      </c>
      <c r="AI6" s="38">
        <f>SUM(AI7:AI10)</f>
        <v>0</v>
      </c>
      <c r="AJ6" s="38">
        <f>SUM(AJ7:AJ10)</f>
        <v>0</v>
      </c>
      <c r="AK6" s="42">
        <f>SUM(AK7:AK10)</f>
        <v>0</v>
      </c>
      <c r="AL6" s="43">
        <f>AD5+AI5</f>
        <v>2265</v>
      </c>
      <c r="AM6" s="44" t="s">
        <v>20</v>
      </c>
    </row>
    <row r="7" spans="1:39" x14ac:dyDescent="0.25">
      <c r="A7" s="45"/>
      <c r="B7" s="46" t="s">
        <v>21</v>
      </c>
      <c r="C7" s="47">
        <v>5</v>
      </c>
      <c r="D7" s="48">
        <v>5</v>
      </c>
      <c r="E7" s="49">
        <v>5</v>
      </c>
      <c r="F7" s="49"/>
      <c r="G7" s="49"/>
      <c r="H7" s="50"/>
      <c r="I7" s="51"/>
      <c r="J7" s="52"/>
      <c r="K7" s="52"/>
      <c r="L7" s="52"/>
      <c r="M7" s="50"/>
      <c r="N7" s="51"/>
      <c r="O7" s="52"/>
      <c r="P7" s="52"/>
      <c r="Q7" s="52"/>
      <c r="R7" s="53">
        <v>5</v>
      </c>
      <c r="S7" s="54">
        <v>0.5</v>
      </c>
      <c r="T7" s="55">
        <v>0.5</v>
      </c>
      <c r="U7" s="55"/>
      <c r="V7" s="55"/>
      <c r="W7" s="56"/>
      <c r="X7" s="57"/>
      <c r="Y7" s="58"/>
      <c r="Z7" s="58"/>
      <c r="AA7" s="59"/>
      <c r="AB7" s="53">
        <v>5</v>
      </c>
      <c r="AC7" s="60">
        <f>AD7+AE7+AF7</f>
        <v>5</v>
      </c>
      <c r="AD7" s="61">
        <v>5</v>
      </c>
      <c r="AE7" s="55"/>
      <c r="AF7" s="55"/>
      <c r="AG7" s="56"/>
      <c r="AH7" s="57"/>
      <c r="AI7" s="58"/>
      <c r="AJ7" s="58"/>
      <c r="AK7" s="59"/>
    </row>
    <row r="8" spans="1:39" x14ac:dyDescent="0.25">
      <c r="A8" s="45"/>
      <c r="B8" s="46" t="s">
        <v>22</v>
      </c>
      <c r="C8" s="47">
        <v>5</v>
      </c>
      <c r="D8" s="48">
        <v>5</v>
      </c>
      <c r="E8" s="49">
        <v>5</v>
      </c>
      <c r="F8" s="49"/>
      <c r="G8" s="49"/>
      <c r="H8" s="50"/>
      <c r="I8" s="51"/>
      <c r="J8" s="52"/>
      <c r="K8" s="52"/>
      <c r="L8" s="52"/>
      <c r="M8" s="50"/>
      <c r="N8" s="51"/>
      <c r="O8" s="52"/>
      <c r="P8" s="52"/>
      <c r="Q8" s="52"/>
      <c r="R8" s="53">
        <v>5</v>
      </c>
      <c r="S8" s="54">
        <v>0.5</v>
      </c>
      <c r="T8" s="55">
        <v>0.5</v>
      </c>
      <c r="U8" s="55"/>
      <c r="V8" s="55"/>
      <c r="W8" s="56"/>
      <c r="X8" s="57"/>
      <c r="Y8" s="58"/>
      <c r="Z8" s="58"/>
      <c r="AA8" s="59"/>
      <c r="AB8" s="53">
        <v>5</v>
      </c>
      <c r="AC8" s="60">
        <f t="shared" ref="AC8:AC10" si="6">AD8+AE8+AF8</f>
        <v>5</v>
      </c>
      <c r="AD8" s="61">
        <v>5</v>
      </c>
      <c r="AE8" s="55"/>
      <c r="AF8" s="55"/>
      <c r="AG8" s="56"/>
      <c r="AH8" s="57"/>
      <c r="AI8" s="58"/>
      <c r="AJ8" s="58"/>
      <c r="AK8" s="59"/>
      <c r="AL8" s="43">
        <f>AB6+AB16+AB25+AB30+AB34+AB40+AB47+AB50+AB54+AB60+AB63+AB68+AB71+AB76</f>
        <v>576</v>
      </c>
      <c r="AM8" s="44" t="s">
        <v>23</v>
      </c>
    </row>
    <row r="9" spans="1:39" x14ac:dyDescent="0.25">
      <c r="A9" s="45"/>
      <c r="B9" s="46" t="s">
        <v>24</v>
      </c>
      <c r="C9" s="47">
        <v>5</v>
      </c>
      <c r="D9" s="48">
        <v>5</v>
      </c>
      <c r="E9" s="49">
        <v>5</v>
      </c>
      <c r="F9" s="49"/>
      <c r="G9" s="49"/>
      <c r="H9" s="50"/>
      <c r="I9" s="51"/>
      <c r="J9" s="52"/>
      <c r="K9" s="52"/>
      <c r="L9" s="52"/>
      <c r="M9" s="50"/>
      <c r="N9" s="51"/>
      <c r="O9" s="52"/>
      <c r="P9" s="52"/>
      <c r="Q9" s="52"/>
      <c r="R9" s="53">
        <v>5</v>
      </c>
      <c r="S9" s="54">
        <v>0.5</v>
      </c>
      <c r="T9" s="55">
        <v>0.5</v>
      </c>
      <c r="U9" s="55"/>
      <c r="V9" s="55"/>
      <c r="W9" s="56"/>
      <c r="X9" s="57"/>
      <c r="Y9" s="58"/>
      <c r="Z9" s="58"/>
      <c r="AA9" s="59"/>
      <c r="AB9" s="53">
        <v>5</v>
      </c>
      <c r="AC9" s="60">
        <f t="shared" si="6"/>
        <v>5</v>
      </c>
      <c r="AD9" s="61">
        <v>5</v>
      </c>
      <c r="AE9" s="55"/>
      <c r="AF9" s="55"/>
      <c r="AG9" s="56"/>
      <c r="AH9" s="57"/>
      <c r="AI9" s="58"/>
      <c r="AJ9" s="58"/>
      <c r="AK9" s="59"/>
      <c r="AL9" s="43">
        <f>AG6+AG11+AG16+AG25+AG30+AG34+AG40+AG47+AG50+AG54+AG60+AG63+AG68+AG71+AG76</f>
        <v>62</v>
      </c>
      <c r="AM9" s="44" t="s">
        <v>25</v>
      </c>
    </row>
    <row r="10" spans="1:39" x14ac:dyDescent="0.25">
      <c r="A10" s="62"/>
      <c r="B10" s="46" t="s">
        <v>26</v>
      </c>
      <c r="C10" s="47">
        <v>3</v>
      </c>
      <c r="D10" s="48">
        <v>3</v>
      </c>
      <c r="E10" s="49">
        <v>3</v>
      </c>
      <c r="F10" s="49"/>
      <c r="G10" s="49"/>
      <c r="H10" s="50"/>
      <c r="I10" s="51"/>
      <c r="J10" s="52"/>
      <c r="K10" s="52"/>
      <c r="L10" s="52"/>
      <c r="M10" s="50"/>
      <c r="N10" s="51"/>
      <c r="O10" s="52"/>
      <c r="P10" s="52"/>
      <c r="Q10" s="52"/>
      <c r="R10" s="53">
        <v>3</v>
      </c>
      <c r="S10" s="54">
        <v>0.5</v>
      </c>
      <c r="T10" s="55">
        <v>0.5</v>
      </c>
      <c r="U10" s="55"/>
      <c r="V10" s="55"/>
      <c r="W10" s="56"/>
      <c r="X10" s="57"/>
      <c r="Y10" s="58"/>
      <c r="Z10" s="58"/>
      <c r="AA10" s="59"/>
      <c r="AB10" s="53">
        <v>3</v>
      </c>
      <c r="AC10" s="60">
        <f t="shared" si="6"/>
        <v>3</v>
      </c>
      <c r="AD10" s="61">
        <v>3</v>
      </c>
      <c r="AE10" s="55"/>
      <c r="AF10" s="55"/>
      <c r="AG10" s="56"/>
      <c r="AH10" s="57"/>
      <c r="AI10" s="58"/>
      <c r="AJ10" s="58"/>
      <c r="AK10" s="59"/>
    </row>
    <row r="11" spans="1:39" x14ac:dyDescent="0.25">
      <c r="A11" s="63" t="s">
        <v>27</v>
      </c>
      <c r="B11" s="35" t="s">
        <v>28</v>
      </c>
      <c r="C11" s="36">
        <v>0</v>
      </c>
      <c r="D11" s="41">
        <f>SUM(D12:D15)</f>
        <v>0</v>
      </c>
      <c r="E11" s="38">
        <f t="shared" ref="E11:G11" si="7">SUM(E12:E15)</f>
        <v>0</v>
      </c>
      <c r="F11" s="38">
        <f t="shared" si="7"/>
        <v>0</v>
      </c>
      <c r="G11" s="38">
        <f t="shared" si="7"/>
        <v>0</v>
      </c>
      <c r="H11" s="36">
        <v>0</v>
      </c>
      <c r="I11" s="39">
        <f t="shared" ref="I11:L11" si="8">SUM(I12:I15)</f>
        <v>0</v>
      </c>
      <c r="J11" s="38">
        <f t="shared" si="8"/>
        <v>0</v>
      </c>
      <c r="K11" s="38">
        <f t="shared" si="8"/>
        <v>0</v>
      </c>
      <c r="L11" s="38">
        <f t="shared" si="8"/>
        <v>0</v>
      </c>
      <c r="M11" s="36">
        <v>62</v>
      </c>
      <c r="N11" s="39">
        <f>SUM(N12:N15)</f>
        <v>62</v>
      </c>
      <c r="O11" s="38">
        <f>SUM(O12:O15)</f>
        <v>62</v>
      </c>
      <c r="P11" s="38">
        <f t="shared" ref="P11:Q11" si="9">SUM(P12:P15)</f>
        <v>0</v>
      </c>
      <c r="Q11" s="38">
        <f t="shared" si="9"/>
        <v>0</v>
      </c>
      <c r="R11" s="40">
        <v>0</v>
      </c>
      <c r="S11" s="41">
        <f>SUM(S12:S15)</f>
        <v>0</v>
      </c>
      <c r="T11" s="38">
        <f>SUM(T12:T15)</f>
        <v>0</v>
      </c>
      <c r="U11" s="38">
        <f>SUM(U12:U15)</f>
        <v>0</v>
      </c>
      <c r="V11" s="38">
        <f>SUM(V12:V15)</f>
        <v>0</v>
      </c>
      <c r="W11" s="36">
        <v>0</v>
      </c>
      <c r="X11" s="41">
        <f>SUM(X12:X15)</f>
        <v>0</v>
      </c>
      <c r="Y11" s="38">
        <f>SUM(Y12:Y15)</f>
        <v>0</v>
      </c>
      <c r="Z11" s="38">
        <f>SUM(Z12:Z15)</f>
        <v>0</v>
      </c>
      <c r="AA11" s="42">
        <f>SUM(AA12:AA15)</f>
        <v>0</v>
      </c>
      <c r="AB11" s="40">
        <v>0</v>
      </c>
      <c r="AC11" s="41">
        <f>SUM(AC12:AC15)</f>
        <v>0</v>
      </c>
      <c r="AD11" s="38">
        <f>SUM(AD12:AD15)</f>
        <v>0</v>
      </c>
      <c r="AE11" s="38">
        <f>SUM(AE12:AE15)</f>
        <v>0</v>
      </c>
      <c r="AF11" s="38">
        <f>SUM(AF12:AF15)</f>
        <v>0</v>
      </c>
      <c r="AG11" s="36">
        <v>62</v>
      </c>
      <c r="AH11" s="41">
        <f>SUM(AH12:AH15)</f>
        <v>62</v>
      </c>
      <c r="AI11" s="38">
        <f>SUM(AI12:AI15)</f>
        <v>62</v>
      </c>
      <c r="AJ11" s="38">
        <f>SUM(AJ12:AJ15)</f>
        <v>0</v>
      </c>
      <c r="AK11" s="42">
        <f>SUM(AK12:AK15)</f>
        <v>0</v>
      </c>
    </row>
    <row r="12" spans="1:39" x14ac:dyDescent="0.25">
      <c r="A12" s="45"/>
      <c r="B12" s="46" t="s">
        <v>29</v>
      </c>
      <c r="C12" s="64"/>
      <c r="D12" s="57"/>
      <c r="E12" s="65"/>
      <c r="F12" s="65"/>
      <c r="G12" s="65"/>
      <c r="H12" s="50"/>
      <c r="I12" s="51"/>
      <c r="J12" s="52"/>
      <c r="K12" s="52"/>
      <c r="L12" s="52"/>
      <c r="M12" s="47">
        <v>11</v>
      </c>
      <c r="N12" s="48">
        <v>11</v>
      </c>
      <c r="O12" s="49">
        <v>11</v>
      </c>
      <c r="P12" s="49"/>
      <c r="Q12" s="49"/>
      <c r="R12" s="66"/>
      <c r="S12" s="57"/>
      <c r="T12" s="58"/>
      <c r="U12" s="58"/>
      <c r="V12" s="58"/>
      <c r="W12" s="67">
        <v>11</v>
      </c>
      <c r="X12" s="57"/>
      <c r="Y12" s="58"/>
      <c r="Z12" s="58"/>
      <c r="AA12" s="59"/>
      <c r="AB12" s="66"/>
      <c r="AC12" s="57"/>
      <c r="AD12" s="58"/>
      <c r="AE12" s="58"/>
      <c r="AF12" s="58"/>
      <c r="AG12" s="67">
        <v>11</v>
      </c>
      <c r="AH12" s="57">
        <f>AI12+AJ12+AK12</f>
        <v>11</v>
      </c>
      <c r="AI12" s="58">
        <v>11</v>
      </c>
      <c r="AJ12" s="58"/>
      <c r="AK12" s="59"/>
    </row>
    <row r="13" spans="1:39" x14ac:dyDescent="0.25">
      <c r="A13" s="45"/>
      <c r="B13" s="46" t="s">
        <v>30</v>
      </c>
      <c r="C13" s="64"/>
      <c r="D13" s="57"/>
      <c r="E13" s="65"/>
      <c r="F13" s="65"/>
      <c r="G13" s="65"/>
      <c r="H13" s="50"/>
      <c r="I13" s="51"/>
      <c r="J13" s="52"/>
      <c r="K13" s="52"/>
      <c r="L13" s="52"/>
      <c r="M13" s="47">
        <v>20</v>
      </c>
      <c r="N13" s="48">
        <v>20</v>
      </c>
      <c r="O13" s="49">
        <v>20</v>
      </c>
      <c r="P13" s="49"/>
      <c r="Q13" s="49"/>
      <c r="R13" s="66"/>
      <c r="S13" s="57"/>
      <c r="T13" s="58"/>
      <c r="U13" s="58"/>
      <c r="V13" s="58"/>
      <c r="W13" s="67">
        <v>20</v>
      </c>
      <c r="X13" s="57"/>
      <c r="Y13" s="58"/>
      <c r="Z13" s="58"/>
      <c r="AA13" s="59"/>
      <c r="AB13" s="66"/>
      <c r="AC13" s="57"/>
      <c r="AD13" s="58"/>
      <c r="AE13" s="58"/>
      <c r="AF13" s="58"/>
      <c r="AG13" s="67">
        <v>20</v>
      </c>
      <c r="AH13" s="57">
        <f t="shared" ref="AH13:AH15" si="10">AI13+AJ13+AK13</f>
        <v>20</v>
      </c>
      <c r="AI13" s="58">
        <v>20</v>
      </c>
      <c r="AJ13" s="58"/>
      <c r="AK13" s="59"/>
    </row>
    <row r="14" spans="1:39" x14ac:dyDescent="0.25">
      <c r="A14" s="45"/>
      <c r="B14" s="46" t="s">
        <v>31</v>
      </c>
      <c r="C14" s="64"/>
      <c r="D14" s="57"/>
      <c r="E14" s="65"/>
      <c r="F14" s="65"/>
      <c r="G14" s="65"/>
      <c r="H14" s="50"/>
      <c r="I14" s="51"/>
      <c r="J14" s="52"/>
      <c r="K14" s="52"/>
      <c r="L14" s="52"/>
      <c r="M14" s="47">
        <v>11</v>
      </c>
      <c r="N14" s="48">
        <v>11</v>
      </c>
      <c r="O14" s="49">
        <v>11</v>
      </c>
      <c r="P14" s="49"/>
      <c r="Q14" s="49"/>
      <c r="R14" s="66"/>
      <c r="S14" s="57"/>
      <c r="T14" s="58"/>
      <c r="U14" s="58"/>
      <c r="V14" s="58"/>
      <c r="W14" s="67">
        <v>11</v>
      </c>
      <c r="X14" s="57"/>
      <c r="Y14" s="58"/>
      <c r="Z14" s="58"/>
      <c r="AA14" s="59"/>
      <c r="AB14" s="66"/>
      <c r="AC14" s="57"/>
      <c r="AD14" s="58"/>
      <c r="AE14" s="58"/>
      <c r="AF14" s="58"/>
      <c r="AG14" s="67">
        <v>11</v>
      </c>
      <c r="AH14" s="57">
        <f t="shared" si="10"/>
        <v>11</v>
      </c>
      <c r="AI14" s="58">
        <v>11</v>
      </c>
      <c r="AJ14" s="58"/>
      <c r="AK14" s="59"/>
    </row>
    <row r="15" spans="1:39" x14ac:dyDescent="0.25">
      <c r="A15" s="62"/>
      <c r="B15" s="46" t="s">
        <v>32</v>
      </c>
      <c r="C15" s="64"/>
      <c r="D15" s="57"/>
      <c r="E15" s="65"/>
      <c r="F15" s="65"/>
      <c r="G15" s="65"/>
      <c r="H15" s="50"/>
      <c r="I15" s="51"/>
      <c r="J15" s="52"/>
      <c r="K15" s="52"/>
      <c r="L15" s="52"/>
      <c r="M15" s="47">
        <v>20</v>
      </c>
      <c r="N15" s="48">
        <v>20</v>
      </c>
      <c r="O15" s="49">
        <v>20</v>
      </c>
      <c r="P15" s="49"/>
      <c r="Q15" s="49"/>
      <c r="R15" s="66"/>
      <c r="S15" s="57"/>
      <c r="T15" s="58"/>
      <c r="U15" s="58"/>
      <c r="V15" s="58"/>
      <c r="W15" s="67">
        <v>20</v>
      </c>
      <c r="X15" s="57"/>
      <c r="Y15" s="58"/>
      <c r="Z15" s="58"/>
      <c r="AA15" s="59"/>
      <c r="AB15" s="66"/>
      <c r="AC15" s="57"/>
      <c r="AD15" s="58"/>
      <c r="AE15" s="58"/>
      <c r="AF15" s="58"/>
      <c r="AG15" s="67">
        <v>20</v>
      </c>
      <c r="AH15" s="57">
        <f t="shared" si="10"/>
        <v>20</v>
      </c>
      <c r="AI15" s="58">
        <v>20</v>
      </c>
      <c r="AJ15" s="58"/>
      <c r="AK15" s="59"/>
    </row>
    <row r="16" spans="1:39" ht="39.75" customHeight="1" x14ac:dyDescent="0.25">
      <c r="A16" s="68" t="s">
        <v>33</v>
      </c>
      <c r="B16" s="69" t="s">
        <v>34</v>
      </c>
      <c r="C16" s="36">
        <v>126</v>
      </c>
      <c r="D16" s="41">
        <f>SUM(D17:D24)</f>
        <v>126</v>
      </c>
      <c r="E16" s="38">
        <f t="shared" ref="E16:G16" si="11">SUM(E17:E24)</f>
        <v>126</v>
      </c>
      <c r="F16" s="38">
        <f t="shared" si="11"/>
        <v>0</v>
      </c>
      <c r="G16" s="38">
        <f t="shared" si="11"/>
        <v>0</v>
      </c>
      <c r="H16" s="36">
        <v>0</v>
      </c>
      <c r="I16" s="39">
        <f t="shared" ref="I16:L16" si="12">SUM(I17:I24)</f>
        <v>0</v>
      </c>
      <c r="J16" s="38">
        <f t="shared" si="12"/>
        <v>0</v>
      </c>
      <c r="K16" s="38">
        <f t="shared" si="12"/>
        <v>0</v>
      </c>
      <c r="L16" s="38">
        <f t="shared" si="12"/>
        <v>0</v>
      </c>
      <c r="M16" s="36">
        <v>0</v>
      </c>
      <c r="N16" s="39">
        <f t="shared" ref="N16:Q16" si="13">SUM(N17:N24)</f>
        <v>0</v>
      </c>
      <c r="O16" s="38">
        <f t="shared" si="13"/>
        <v>0</v>
      </c>
      <c r="P16" s="38">
        <f t="shared" si="13"/>
        <v>0</v>
      </c>
      <c r="Q16" s="38">
        <f t="shared" si="13"/>
        <v>0</v>
      </c>
      <c r="R16" s="40">
        <v>126</v>
      </c>
      <c r="S16" s="41">
        <f>SUM(S17:S24)</f>
        <v>24</v>
      </c>
      <c r="T16" s="38">
        <f>SUM(T17:T24)</f>
        <v>24</v>
      </c>
      <c r="U16" s="38">
        <f>SUM(U17:U24)</f>
        <v>0</v>
      </c>
      <c r="V16" s="38">
        <f>SUM(V17:V24)</f>
        <v>0</v>
      </c>
      <c r="W16" s="36">
        <v>0</v>
      </c>
      <c r="X16" s="41">
        <f>SUM(X17:X24)</f>
        <v>0</v>
      </c>
      <c r="Y16" s="70">
        <f>SUM(Y17:Y24)</f>
        <v>0</v>
      </c>
      <c r="Z16" s="70">
        <f>SUM(Z17:Z24)</f>
        <v>0</v>
      </c>
      <c r="AA16" s="71">
        <f>SUM(AA17:AA24)</f>
        <v>0</v>
      </c>
      <c r="AB16" s="40">
        <v>126</v>
      </c>
      <c r="AC16" s="41">
        <f>SUM(AC17:AC24)</f>
        <v>126</v>
      </c>
      <c r="AD16" s="38">
        <f>SUM(AD17:AD24)</f>
        <v>126</v>
      </c>
      <c r="AE16" s="38">
        <f>SUM(AE17:AE24)</f>
        <v>0</v>
      </c>
      <c r="AF16" s="38">
        <f>SUM(AF17:AF24)</f>
        <v>0</v>
      </c>
      <c r="AG16" s="36">
        <v>0</v>
      </c>
      <c r="AH16" s="41">
        <f>SUM(AH17:AH24)</f>
        <v>0</v>
      </c>
      <c r="AI16" s="70">
        <f>SUM(AI17:AI24)</f>
        <v>0</v>
      </c>
      <c r="AJ16" s="70">
        <f>SUM(AJ17:AJ24)</f>
        <v>0</v>
      </c>
      <c r="AK16" s="71">
        <f>SUM(AK17:AK24)</f>
        <v>0</v>
      </c>
    </row>
    <row r="17" spans="1:37" x14ac:dyDescent="0.25">
      <c r="A17" s="72"/>
      <c r="B17" s="46" t="s">
        <v>35</v>
      </c>
      <c r="C17" s="73">
        <v>9</v>
      </c>
      <c r="D17" s="48">
        <v>12</v>
      </c>
      <c r="E17" s="49">
        <v>12</v>
      </c>
      <c r="F17" s="49"/>
      <c r="G17" s="49"/>
      <c r="H17" s="50"/>
      <c r="I17" s="51"/>
      <c r="J17" s="52"/>
      <c r="K17" s="52"/>
      <c r="L17" s="52"/>
      <c r="M17" s="50"/>
      <c r="N17" s="51"/>
      <c r="O17" s="52"/>
      <c r="P17" s="52"/>
      <c r="Q17" s="52"/>
      <c r="R17" s="53">
        <v>9</v>
      </c>
      <c r="S17" s="60">
        <v>2</v>
      </c>
      <c r="T17" s="61">
        <v>2</v>
      </c>
      <c r="U17" s="61"/>
      <c r="V17" s="61"/>
      <c r="W17" s="56"/>
      <c r="X17" s="57"/>
      <c r="Y17" s="58"/>
      <c r="Z17" s="58"/>
      <c r="AA17" s="59"/>
      <c r="AB17" s="53">
        <v>9</v>
      </c>
      <c r="AC17" s="60">
        <f>AD17+AE17+AF17</f>
        <v>12</v>
      </c>
      <c r="AD17" s="61">
        <v>12</v>
      </c>
      <c r="AE17" s="61"/>
      <c r="AF17" s="61"/>
      <c r="AG17" s="56"/>
      <c r="AH17" s="57"/>
      <c r="AI17" s="58"/>
      <c r="AJ17" s="58"/>
      <c r="AK17" s="59"/>
    </row>
    <row r="18" spans="1:37" ht="24" x14ac:dyDescent="0.25">
      <c r="A18" s="72"/>
      <c r="B18" s="46" t="s">
        <v>36</v>
      </c>
      <c r="C18" s="73">
        <v>9</v>
      </c>
      <c r="D18" s="48">
        <v>12</v>
      </c>
      <c r="E18" s="49">
        <v>12</v>
      </c>
      <c r="F18" s="49"/>
      <c r="G18" s="49"/>
      <c r="H18" s="50"/>
      <c r="I18" s="51"/>
      <c r="J18" s="52"/>
      <c r="K18" s="52"/>
      <c r="L18" s="52"/>
      <c r="M18" s="50"/>
      <c r="N18" s="51"/>
      <c r="O18" s="52"/>
      <c r="P18" s="52"/>
      <c r="Q18" s="52"/>
      <c r="R18" s="53">
        <v>9</v>
      </c>
      <c r="S18" s="60">
        <v>2</v>
      </c>
      <c r="T18" s="61">
        <v>2</v>
      </c>
      <c r="U18" s="61"/>
      <c r="V18" s="61"/>
      <c r="W18" s="56"/>
      <c r="X18" s="57"/>
      <c r="Y18" s="58"/>
      <c r="Z18" s="58"/>
      <c r="AA18" s="59"/>
      <c r="AB18" s="53">
        <v>9</v>
      </c>
      <c r="AC18" s="60">
        <f t="shared" ref="AC18:AC24" si="14">AD18+AE18+AF18</f>
        <v>12</v>
      </c>
      <c r="AD18" s="61">
        <v>12</v>
      </c>
      <c r="AE18" s="61"/>
      <c r="AF18" s="61"/>
      <c r="AG18" s="56"/>
      <c r="AH18" s="57"/>
      <c r="AI18" s="58"/>
      <c r="AJ18" s="58"/>
      <c r="AK18" s="59"/>
    </row>
    <row r="19" spans="1:37" ht="36" x14ac:dyDescent="0.25">
      <c r="A19" s="72"/>
      <c r="B19" s="46" t="s">
        <v>37</v>
      </c>
      <c r="C19" s="73">
        <v>21</v>
      </c>
      <c r="D19" s="48">
        <v>26</v>
      </c>
      <c r="E19" s="49">
        <v>26</v>
      </c>
      <c r="F19" s="49"/>
      <c r="G19" s="49"/>
      <c r="H19" s="50"/>
      <c r="I19" s="51"/>
      <c r="J19" s="52"/>
      <c r="K19" s="52"/>
      <c r="L19" s="52"/>
      <c r="M19" s="50"/>
      <c r="N19" s="51"/>
      <c r="O19" s="52"/>
      <c r="P19" s="52"/>
      <c r="Q19" s="52"/>
      <c r="R19" s="53">
        <v>21</v>
      </c>
      <c r="S19" s="60">
        <v>2</v>
      </c>
      <c r="T19" s="61">
        <v>2</v>
      </c>
      <c r="U19" s="61"/>
      <c r="V19" s="61"/>
      <c r="W19" s="56"/>
      <c r="X19" s="57"/>
      <c r="Y19" s="58"/>
      <c r="Z19" s="58"/>
      <c r="AA19" s="59"/>
      <c r="AB19" s="53">
        <v>21</v>
      </c>
      <c r="AC19" s="60">
        <f t="shared" si="14"/>
        <v>26</v>
      </c>
      <c r="AD19" s="61">
        <v>26</v>
      </c>
      <c r="AE19" s="61"/>
      <c r="AF19" s="61"/>
      <c r="AG19" s="56"/>
      <c r="AH19" s="57"/>
      <c r="AI19" s="58"/>
      <c r="AJ19" s="58"/>
      <c r="AK19" s="59"/>
    </row>
    <row r="20" spans="1:37" ht="24" x14ac:dyDescent="0.25">
      <c r="A20" s="72"/>
      <c r="B20" s="46" t="s">
        <v>38</v>
      </c>
      <c r="C20" s="73">
        <v>12</v>
      </c>
      <c r="D20" s="48">
        <v>10</v>
      </c>
      <c r="E20" s="49">
        <v>10</v>
      </c>
      <c r="F20" s="49"/>
      <c r="G20" s="49"/>
      <c r="H20" s="50"/>
      <c r="I20" s="51"/>
      <c r="J20" s="52"/>
      <c r="K20" s="52"/>
      <c r="L20" s="52"/>
      <c r="M20" s="50"/>
      <c r="N20" s="51"/>
      <c r="O20" s="52"/>
      <c r="P20" s="52"/>
      <c r="Q20" s="52"/>
      <c r="R20" s="53">
        <v>12</v>
      </c>
      <c r="S20" s="60">
        <v>4</v>
      </c>
      <c r="T20" s="61">
        <v>4</v>
      </c>
      <c r="U20" s="61"/>
      <c r="V20" s="61"/>
      <c r="W20" s="56"/>
      <c r="X20" s="57"/>
      <c r="Y20" s="58"/>
      <c r="Z20" s="58"/>
      <c r="AA20" s="59"/>
      <c r="AB20" s="53">
        <v>12</v>
      </c>
      <c r="AC20" s="60">
        <f t="shared" si="14"/>
        <v>10</v>
      </c>
      <c r="AD20" s="61">
        <v>10</v>
      </c>
      <c r="AE20" s="61"/>
      <c r="AF20" s="61"/>
      <c r="AG20" s="56"/>
      <c r="AH20" s="57"/>
      <c r="AI20" s="58"/>
      <c r="AJ20" s="58"/>
      <c r="AK20" s="59"/>
    </row>
    <row r="21" spans="1:37" ht="36" x14ac:dyDescent="0.25">
      <c r="A21" s="72"/>
      <c r="B21" s="46" t="s">
        <v>39</v>
      </c>
      <c r="C21" s="73">
        <v>15</v>
      </c>
      <c r="D21" s="48">
        <v>10</v>
      </c>
      <c r="E21" s="49">
        <v>10</v>
      </c>
      <c r="F21" s="49"/>
      <c r="G21" s="49"/>
      <c r="H21" s="50"/>
      <c r="I21" s="51"/>
      <c r="J21" s="52"/>
      <c r="K21" s="52"/>
      <c r="L21" s="52"/>
      <c r="M21" s="50"/>
      <c r="N21" s="51"/>
      <c r="O21" s="52"/>
      <c r="P21" s="52"/>
      <c r="Q21" s="52"/>
      <c r="R21" s="53">
        <v>15</v>
      </c>
      <c r="S21" s="60">
        <v>4</v>
      </c>
      <c r="T21" s="61">
        <v>4</v>
      </c>
      <c r="U21" s="61"/>
      <c r="V21" s="61"/>
      <c r="W21" s="56"/>
      <c r="X21" s="57"/>
      <c r="Y21" s="58"/>
      <c r="Z21" s="58"/>
      <c r="AA21" s="59"/>
      <c r="AB21" s="53">
        <v>15</v>
      </c>
      <c r="AC21" s="60">
        <f t="shared" si="14"/>
        <v>10</v>
      </c>
      <c r="AD21" s="61">
        <v>10</v>
      </c>
      <c r="AE21" s="61"/>
      <c r="AF21" s="61"/>
      <c r="AG21" s="56"/>
      <c r="AH21" s="57"/>
      <c r="AI21" s="58"/>
      <c r="AJ21" s="58"/>
      <c r="AK21" s="59"/>
    </row>
    <row r="22" spans="1:37" ht="24" x14ac:dyDescent="0.25">
      <c r="A22" s="72"/>
      <c r="B22" s="46" t="s">
        <v>40</v>
      </c>
      <c r="C22" s="73">
        <v>12</v>
      </c>
      <c r="D22" s="48">
        <v>10</v>
      </c>
      <c r="E22" s="49">
        <v>10</v>
      </c>
      <c r="F22" s="49"/>
      <c r="G22" s="49"/>
      <c r="H22" s="50"/>
      <c r="I22" s="51"/>
      <c r="J22" s="52"/>
      <c r="K22" s="52"/>
      <c r="L22" s="52"/>
      <c r="M22" s="50"/>
      <c r="N22" s="51"/>
      <c r="O22" s="52"/>
      <c r="P22" s="52"/>
      <c r="Q22" s="52"/>
      <c r="R22" s="53">
        <v>12</v>
      </c>
      <c r="S22" s="60">
        <v>4</v>
      </c>
      <c r="T22" s="61">
        <v>4</v>
      </c>
      <c r="U22" s="61"/>
      <c r="V22" s="61"/>
      <c r="W22" s="56"/>
      <c r="X22" s="57"/>
      <c r="Y22" s="58"/>
      <c r="Z22" s="58"/>
      <c r="AA22" s="59"/>
      <c r="AB22" s="53">
        <v>12</v>
      </c>
      <c r="AC22" s="60">
        <f t="shared" si="14"/>
        <v>10</v>
      </c>
      <c r="AD22" s="61">
        <v>10</v>
      </c>
      <c r="AE22" s="61"/>
      <c r="AF22" s="61"/>
      <c r="AG22" s="56"/>
      <c r="AH22" s="57"/>
      <c r="AI22" s="58"/>
      <c r="AJ22" s="58"/>
      <c r="AK22" s="59"/>
    </row>
    <row r="23" spans="1:37" x14ac:dyDescent="0.25">
      <c r="A23" s="72"/>
      <c r="B23" s="46" t="s">
        <v>41</v>
      </c>
      <c r="C23" s="73">
        <v>12</v>
      </c>
      <c r="D23" s="48">
        <v>10</v>
      </c>
      <c r="E23" s="49">
        <v>10</v>
      </c>
      <c r="F23" s="49"/>
      <c r="G23" s="49"/>
      <c r="H23" s="50"/>
      <c r="I23" s="51"/>
      <c r="J23" s="52"/>
      <c r="K23" s="52"/>
      <c r="L23" s="52"/>
      <c r="M23" s="50"/>
      <c r="N23" s="51"/>
      <c r="O23" s="52"/>
      <c r="P23" s="52"/>
      <c r="Q23" s="52"/>
      <c r="R23" s="53">
        <v>12</v>
      </c>
      <c r="S23" s="60">
        <v>4</v>
      </c>
      <c r="T23" s="61">
        <v>4</v>
      </c>
      <c r="U23" s="61"/>
      <c r="V23" s="61"/>
      <c r="W23" s="56"/>
      <c r="X23" s="57"/>
      <c r="Y23" s="58"/>
      <c r="Z23" s="58"/>
      <c r="AA23" s="59"/>
      <c r="AB23" s="53">
        <v>12</v>
      </c>
      <c r="AC23" s="60">
        <f t="shared" si="14"/>
        <v>10</v>
      </c>
      <c r="AD23" s="61">
        <v>10</v>
      </c>
      <c r="AE23" s="61"/>
      <c r="AF23" s="61"/>
      <c r="AG23" s="56"/>
      <c r="AH23" s="57"/>
      <c r="AI23" s="58"/>
      <c r="AJ23" s="58"/>
      <c r="AK23" s="59"/>
    </row>
    <row r="24" spans="1:37" x14ac:dyDescent="0.25">
      <c r="A24" s="72"/>
      <c r="B24" s="46" t="s">
        <v>42</v>
      </c>
      <c r="C24" s="73">
        <v>36</v>
      </c>
      <c r="D24" s="48">
        <v>36</v>
      </c>
      <c r="E24" s="49">
        <v>36</v>
      </c>
      <c r="F24" s="49"/>
      <c r="G24" s="49"/>
      <c r="H24" s="50"/>
      <c r="I24" s="51"/>
      <c r="J24" s="52"/>
      <c r="K24" s="52"/>
      <c r="L24" s="52"/>
      <c r="M24" s="50"/>
      <c r="N24" s="51"/>
      <c r="O24" s="52"/>
      <c r="P24" s="52"/>
      <c r="Q24" s="52"/>
      <c r="R24" s="53">
        <v>36</v>
      </c>
      <c r="S24" s="60">
        <v>2</v>
      </c>
      <c r="T24" s="61">
        <v>2</v>
      </c>
      <c r="U24" s="61"/>
      <c r="V24" s="61"/>
      <c r="W24" s="56"/>
      <c r="X24" s="57"/>
      <c r="Y24" s="58"/>
      <c r="Z24" s="58"/>
      <c r="AA24" s="59"/>
      <c r="AB24" s="53">
        <v>36</v>
      </c>
      <c r="AC24" s="60">
        <f t="shared" si="14"/>
        <v>36</v>
      </c>
      <c r="AD24" s="61">
        <v>36</v>
      </c>
      <c r="AE24" s="61"/>
      <c r="AF24" s="61"/>
      <c r="AG24" s="56"/>
      <c r="AH24" s="57"/>
      <c r="AI24" s="58"/>
      <c r="AJ24" s="58"/>
      <c r="AK24" s="59"/>
    </row>
    <row r="25" spans="1:37" x14ac:dyDescent="0.25">
      <c r="A25" s="72"/>
      <c r="B25" s="35" t="s">
        <v>43</v>
      </c>
      <c r="C25" s="36">
        <v>324</v>
      </c>
      <c r="D25" s="41">
        <f>SUM(D26:D29)</f>
        <v>324</v>
      </c>
      <c r="E25" s="38">
        <f t="shared" ref="E25:G25" si="15">SUM(E26:E29)</f>
        <v>0</v>
      </c>
      <c r="F25" s="38">
        <f t="shared" si="15"/>
        <v>324</v>
      </c>
      <c r="G25" s="38">
        <f t="shared" si="15"/>
        <v>0</v>
      </c>
      <c r="H25" s="36">
        <v>0</v>
      </c>
      <c r="I25" s="39">
        <f t="shared" ref="I25:L25" si="16">SUM(I26:I29)</f>
        <v>0</v>
      </c>
      <c r="J25" s="38">
        <f t="shared" si="16"/>
        <v>0</v>
      </c>
      <c r="K25" s="38">
        <f t="shared" si="16"/>
        <v>0</v>
      </c>
      <c r="L25" s="38">
        <f t="shared" si="16"/>
        <v>0</v>
      </c>
      <c r="M25" s="36">
        <v>0</v>
      </c>
      <c r="N25" s="39">
        <f t="shared" ref="N25:Q25" si="17">SUM(N26:N29)</f>
        <v>0</v>
      </c>
      <c r="O25" s="38">
        <f t="shared" si="17"/>
        <v>0</v>
      </c>
      <c r="P25" s="38">
        <f t="shared" si="17"/>
        <v>0</v>
      </c>
      <c r="Q25" s="38">
        <f t="shared" si="17"/>
        <v>0</v>
      </c>
      <c r="R25" s="40">
        <v>324</v>
      </c>
      <c r="S25" s="41">
        <f>SUM(S26:S29)</f>
        <v>58</v>
      </c>
      <c r="T25" s="38">
        <f>SUM(T26:T29)</f>
        <v>0</v>
      </c>
      <c r="U25" s="38">
        <f>SUM(U26:U29)</f>
        <v>58</v>
      </c>
      <c r="V25" s="38">
        <f>SUM(V26:V29)</f>
        <v>0</v>
      </c>
      <c r="W25" s="36">
        <v>0</v>
      </c>
      <c r="X25" s="41">
        <f>SUM(X26:X29)</f>
        <v>0</v>
      </c>
      <c r="Y25" s="38">
        <f>SUM(Y26:Y29)</f>
        <v>0</v>
      </c>
      <c r="Z25" s="38">
        <f>SUM(Z26:Z29)</f>
        <v>0</v>
      </c>
      <c r="AA25" s="42">
        <f>SUM(AA26:AA29)</f>
        <v>0</v>
      </c>
      <c r="AB25" s="40">
        <v>324</v>
      </c>
      <c r="AC25" s="41">
        <f>SUM(AC26:AC29)</f>
        <v>324</v>
      </c>
      <c r="AD25" s="38">
        <f>SUM(AD26:AD29)</f>
        <v>0</v>
      </c>
      <c r="AE25" s="38">
        <f>SUM(AE26:AE29)</f>
        <v>324</v>
      </c>
      <c r="AF25" s="38">
        <f>SUM(AF26:AF29)</f>
        <v>0</v>
      </c>
      <c r="AG25" s="36">
        <v>0</v>
      </c>
      <c r="AH25" s="41">
        <f>SUM(AH26:AH29)</f>
        <v>0</v>
      </c>
      <c r="AI25" s="38">
        <f>SUM(AI26:AI29)</f>
        <v>0</v>
      </c>
      <c r="AJ25" s="38">
        <f>SUM(AJ26:AJ29)</f>
        <v>0</v>
      </c>
      <c r="AK25" s="42">
        <f>SUM(AK26:AK29)</f>
        <v>0</v>
      </c>
    </row>
    <row r="26" spans="1:37" ht="24" x14ac:dyDescent="0.25">
      <c r="A26" s="72"/>
      <c r="B26" s="46" t="s">
        <v>44</v>
      </c>
      <c r="C26" s="73">
        <v>36</v>
      </c>
      <c r="D26" s="60">
        <v>36</v>
      </c>
      <c r="E26" s="61"/>
      <c r="F26" s="61">
        <v>36</v>
      </c>
      <c r="G26" s="74"/>
      <c r="H26" s="50"/>
      <c r="I26" s="51"/>
      <c r="J26" s="52"/>
      <c r="K26" s="52"/>
      <c r="L26" s="52"/>
      <c r="M26" s="50"/>
      <c r="N26" s="51"/>
      <c r="O26" s="52"/>
      <c r="P26" s="52"/>
      <c r="Q26" s="52"/>
      <c r="R26" s="53">
        <v>36</v>
      </c>
      <c r="S26" s="60">
        <v>12</v>
      </c>
      <c r="T26" s="61"/>
      <c r="U26" s="61">
        <v>12</v>
      </c>
      <c r="V26" s="61"/>
      <c r="W26" s="56"/>
      <c r="X26" s="57"/>
      <c r="Y26" s="58"/>
      <c r="Z26" s="58"/>
      <c r="AA26" s="59"/>
      <c r="AB26" s="53">
        <v>36</v>
      </c>
      <c r="AC26" s="60">
        <f>AD26+AE26+AF26</f>
        <v>36</v>
      </c>
      <c r="AD26" s="61"/>
      <c r="AE26" s="61">
        <v>36</v>
      </c>
      <c r="AF26" s="61"/>
      <c r="AG26" s="56"/>
      <c r="AH26" s="57"/>
      <c r="AI26" s="58"/>
      <c r="AJ26" s="58"/>
      <c r="AK26" s="59"/>
    </row>
    <row r="27" spans="1:37" ht="24" x14ac:dyDescent="0.25">
      <c r="A27" s="72"/>
      <c r="B27" s="46" t="s">
        <v>45</v>
      </c>
      <c r="C27" s="73">
        <v>24</v>
      </c>
      <c r="D27" s="60">
        <v>24</v>
      </c>
      <c r="E27" s="61"/>
      <c r="F27" s="61">
        <v>24</v>
      </c>
      <c r="G27" s="74"/>
      <c r="H27" s="50"/>
      <c r="I27" s="51"/>
      <c r="J27" s="52"/>
      <c r="K27" s="52"/>
      <c r="L27" s="52"/>
      <c r="M27" s="50"/>
      <c r="N27" s="51"/>
      <c r="O27" s="52"/>
      <c r="P27" s="52"/>
      <c r="Q27" s="52"/>
      <c r="R27" s="53">
        <v>24</v>
      </c>
      <c r="S27" s="60">
        <v>12</v>
      </c>
      <c r="T27" s="61"/>
      <c r="U27" s="61">
        <v>12</v>
      </c>
      <c r="V27" s="61"/>
      <c r="W27" s="56"/>
      <c r="X27" s="57"/>
      <c r="Y27" s="58"/>
      <c r="Z27" s="58"/>
      <c r="AA27" s="59"/>
      <c r="AB27" s="53">
        <v>24</v>
      </c>
      <c r="AC27" s="60">
        <f t="shared" ref="AC27:AC29" si="18">AD27+AE27+AF27</f>
        <v>24</v>
      </c>
      <c r="AD27" s="61"/>
      <c r="AE27" s="61">
        <v>24</v>
      </c>
      <c r="AF27" s="61"/>
      <c r="AG27" s="56"/>
      <c r="AH27" s="57"/>
      <c r="AI27" s="58"/>
      <c r="AJ27" s="58"/>
      <c r="AK27" s="59"/>
    </row>
    <row r="28" spans="1:37" x14ac:dyDescent="0.25">
      <c r="A28" s="72"/>
      <c r="B28" s="46" t="s">
        <v>46</v>
      </c>
      <c r="C28" s="73">
        <v>240</v>
      </c>
      <c r="D28" s="60">
        <v>240</v>
      </c>
      <c r="E28" s="61"/>
      <c r="F28" s="61">
        <v>240</v>
      </c>
      <c r="G28" s="74"/>
      <c r="H28" s="50"/>
      <c r="I28" s="51"/>
      <c r="J28" s="52"/>
      <c r="K28" s="52"/>
      <c r="L28" s="52"/>
      <c r="M28" s="50"/>
      <c r="N28" s="51"/>
      <c r="O28" s="52"/>
      <c r="P28" s="52"/>
      <c r="Q28" s="52"/>
      <c r="R28" s="53">
        <v>240</v>
      </c>
      <c r="S28" s="60">
        <v>30</v>
      </c>
      <c r="T28" s="61"/>
      <c r="U28" s="61">
        <v>30</v>
      </c>
      <c r="V28" s="61"/>
      <c r="W28" s="56"/>
      <c r="X28" s="57"/>
      <c r="Y28" s="58"/>
      <c r="Z28" s="58"/>
      <c r="AA28" s="59"/>
      <c r="AB28" s="53">
        <v>240</v>
      </c>
      <c r="AC28" s="60">
        <f t="shared" si="18"/>
        <v>240</v>
      </c>
      <c r="AD28" s="61"/>
      <c r="AE28" s="61">
        <v>240</v>
      </c>
      <c r="AF28" s="61"/>
      <c r="AG28" s="56"/>
      <c r="AH28" s="57"/>
      <c r="AI28" s="58"/>
      <c r="AJ28" s="58"/>
      <c r="AK28" s="59"/>
    </row>
    <row r="29" spans="1:37" x14ac:dyDescent="0.25">
      <c r="A29" s="72"/>
      <c r="B29" s="46" t="s">
        <v>47</v>
      </c>
      <c r="C29" s="73">
        <v>24</v>
      </c>
      <c r="D29" s="60">
        <v>24</v>
      </c>
      <c r="E29" s="61"/>
      <c r="F29" s="61">
        <v>24</v>
      </c>
      <c r="G29" s="74"/>
      <c r="H29" s="50"/>
      <c r="I29" s="51"/>
      <c r="J29" s="52"/>
      <c r="K29" s="52"/>
      <c r="L29" s="52"/>
      <c r="M29" s="50"/>
      <c r="N29" s="51"/>
      <c r="O29" s="52"/>
      <c r="P29" s="52"/>
      <c r="Q29" s="52"/>
      <c r="R29" s="53">
        <v>24</v>
      </c>
      <c r="S29" s="60">
        <v>4</v>
      </c>
      <c r="T29" s="61"/>
      <c r="U29" s="61">
        <v>4</v>
      </c>
      <c r="V29" s="61"/>
      <c r="W29" s="56"/>
      <c r="X29" s="57"/>
      <c r="Y29" s="58"/>
      <c r="Z29" s="58"/>
      <c r="AA29" s="59"/>
      <c r="AB29" s="53">
        <v>24</v>
      </c>
      <c r="AC29" s="60">
        <f t="shared" si="18"/>
        <v>24</v>
      </c>
      <c r="AD29" s="61"/>
      <c r="AE29" s="61">
        <v>24</v>
      </c>
      <c r="AF29" s="61"/>
      <c r="AG29" s="56"/>
      <c r="AH29" s="57"/>
      <c r="AI29" s="58"/>
      <c r="AJ29" s="58"/>
      <c r="AK29" s="59"/>
    </row>
    <row r="30" spans="1:37" x14ac:dyDescent="0.25">
      <c r="A30" s="72"/>
      <c r="B30" s="75" t="s">
        <v>48</v>
      </c>
      <c r="C30" s="36">
        <v>72</v>
      </c>
      <c r="D30" s="41">
        <f>SUM(D31:D33)</f>
        <v>72</v>
      </c>
      <c r="E30" s="38">
        <f t="shared" ref="E30:G30" si="19">SUM(E31:E33)</f>
        <v>72</v>
      </c>
      <c r="F30" s="38">
        <f t="shared" si="19"/>
        <v>0</v>
      </c>
      <c r="G30" s="38">
        <f t="shared" si="19"/>
        <v>0</v>
      </c>
      <c r="H30" s="36">
        <v>0</v>
      </c>
      <c r="I30" s="39">
        <f t="shared" ref="I30:L30" si="20">SUM(I31:I33)</f>
        <v>0</v>
      </c>
      <c r="J30" s="38">
        <f t="shared" si="20"/>
        <v>0</v>
      </c>
      <c r="K30" s="38">
        <f t="shared" si="20"/>
        <v>0</v>
      </c>
      <c r="L30" s="38">
        <f t="shared" si="20"/>
        <v>0</v>
      </c>
      <c r="M30" s="36">
        <v>0</v>
      </c>
      <c r="N30" s="39">
        <f t="shared" ref="N30:Q30" si="21">SUM(N31:N33)</f>
        <v>0</v>
      </c>
      <c r="O30" s="38">
        <f t="shared" si="21"/>
        <v>0</v>
      </c>
      <c r="P30" s="38">
        <f t="shared" si="21"/>
        <v>0</v>
      </c>
      <c r="Q30" s="38">
        <f t="shared" si="21"/>
        <v>0</v>
      </c>
      <c r="R30" s="40">
        <v>72</v>
      </c>
      <c r="S30" s="41">
        <f>SUM(S31:S33)</f>
        <v>16</v>
      </c>
      <c r="T30" s="38">
        <f>SUM(T31:T33)</f>
        <v>16</v>
      </c>
      <c r="U30" s="38">
        <f>SUM(U31:U33)</f>
        <v>0</v>
      </c>
      <c r="V30" s="38">
        <f>SUM(V31:V33)</f>
        <v>0</v>
      </c>
      <c r="W30" s="36">
        <v>0</v>
      </c>
      <c r="X30" s="41">
        <f>SUM(X31:X33)</f>
        <v>0</v>
      </c>
      <c r="Y30" s="38">
        <f>SUM(Y31:Y33)</f>
        <v>0</v>
      </c>
      <c r="Z30" s="38">
        <f>SUM(Z31:Z33)</f>
        <v>0</v>
      </c>
      <c r="AA30" s="42">
        <f>SUM(AA31:AA33)</f>
        <v>0</v>
      </c>
      <c r="AB30" s="40">
        <v>72</v>
      </c>
      <c r="AC30" s="41">
        <f>SUM(AC31:AC33)</f>
        <v>72</v>
      </c>
      <c r="AD30" s="38">
        <f>SUM(AD31:AD33)</f>
        <v>72</v>
      </c>
      <c r="AE30" s="38">
        <f>SUM(AE31:AE33)</f>
        <v>0</v>
      </c>
      <c r="AF30" s="38">
        <f>SUM(AF31:AF33)</f>
        <v>0</v>
      </c>
      <c r="AG30" s="36">
        <v>0</v>
      </c>
      <c r="AH30" s="41">
        <f>SUM(AH31:AH33)</f>
        <v>0</v>
      </c>
      <c r="AI30" s="38">
        <f>SUM(AI31:AI33)</f>
        <v>0</v>
      </c>
      <c r="AJ30" s="38">
        <f>SUM(AJ31:AJ33)</f>
        <v>0</v>
      </c>
      <c r="AK30" s="42">
        <f>SUM(AK31:AK33)</f>
        <v>0</v>
      </c>
    </row>
    <row r="31" spans="1:37" x14ac:dyDescent="0.25">
      <c r="A31" s="72"/>
      <c r="B31" s="76" t="s">
        <v>49</v>
      </c>
      <c r="C31" s="73">
        <v>9</v>
      </c>
      <c r="D31" s="60">
        <v>9</v>
      </c>
      <c r="E31" s="61">
        <v>9</v>
      </c>
      <c r="F31" s="74"/>
      <c r="G31" s="74"/>
      <c r="H31" s="50"/>
      <c r="I31" s="51"/>
      <c r="J31" s="52"/>
      <c r="K31" s="52"/>
      <c r="L31" s="52"/>
      <c r="M31" s="50"/>
      <c r="N31" s="51"/>
      <c r="O31" s="52"/>
      <c r="P31" s="52"/>
      <c r="Q31" s="52"/>
      <c r="R31" s="53">
        <v>9</v>
      </c>
      <c r="S31" s="60">
        <v>5</v>
      </c>
      <c r="T31" s="61">
        <v>5</v>
      </c>
      <c r="U31" s="61"/>
      <c r="V31" s="61"/>
      <c r="W31" s="56"/>
      <c r="X31" s="57"/>
      <c r="Y31" s="58"/>
      <c r="Z31" s="58"/>
      <c r="AA31" s="59"/>
      <c r="AB31" s="53">
        <v>9</v>
      </c>
      <c r="AC31" s="60">
        <f>AD31+AE31+AF31</f>
        <v>9</v>
      </c>
      <c r="AD31" s="61">
        <v>9</v>
      </c>
      <c r="AE31" s="61"/>
      <c r="AF31" s="61"/>
      <c r="AG31" s="56"/>
      <c r="AH31" s="57"/>
      <c r="AI31" s="58"/>
      <c r="AJ31" s="58"/>
      <c r="AK31" s="59"/>
    </row>
    <row r="32" spans="1:37" x14ac:dyDescent="0.25">
      <c r="A32" s="72"/>
      <c r="B32" s="76" t="s">
        <v>50</v>
      </c>
      <c r="C32" s="73">
        <v>45</v>
      </c>
      <c r="D32" s="77">
        <v>45</v>
      </c>
      <c r="E32" s="61">
        <v>45</v>
      </c>
      <c r="F32" s="74"/>
      <c r="G32" s="74"/>
      <c r="H32" s="50"/>
      <c r="I32" s="51"/>
      <c r="J32" s="52"/>
      <c r="K32" s="52"/>
      <c r="L32" s="52"/>
      <c r="M32" s="50"/>
      <c r="N32" s="51"/>
      <c r="O32" s="52"/>
      <c r="P32" s="52"/>
      <c r="Q32" s="52"/>
      <c r="R32" s="53">
        <v>45</v>
      </c>
      <c r="S32" s="77">
        <v>6</v>
      </c>
      <c r="T32" s="61">
        <v>6</v>
      </c>
      <c r="U32" s="61"/>
      <c r="V32" s="61"/>
      <c r="W32" s="56"/>
      <c r="X32" s="57"/>
      <c r="Y32" s="58"/>
      <c r="Z32" s="58"/>
      <c r="AA32" s="59"/>
      <c r="AB32" s="53">
        <v>45</v>
      </c>
      <c r="AC32" s="60">
        <f t="shared" ref="AC32:AC33" si="22">AD32+AE32+AF32</f>
        <v>45</v>
      </c>
      <c r="AD32" s="61">
        <v>45</v>
      </c>
      <c r="AE32" s="61"/>
      <c r="AF32" s="61"/>
      <c r="AG32" s="56"/>
      <c r="AH32" s="57"/>
      <c r="AI32" s="58"/>
      <c r="AJ32" s="58"/>
      <c r="AK32" s="59"/>
    </row>
    <row r="33" spans="1:37" x14ac:dyDescent="0.25">
      <c r="A33" s="72"/>
      <c r="B33" s="76" t="s">
        <v>51</v>
      </c>
      <c r="C33" s="73">
        <v>18</v>
      </c>
      <c r="D33" s="60">
        <v>18</v>
      </c>
      <c r="E33" s="61">
        <v>18</v>
      </c>
      <c r="F33" s="74"/>
      <c r="G33" s="74"/>
      <c r="H33" s="50"/>
      <c r="I33" s="51"/>
      <c r="J33" s="52"/>
      <c r="K33" s="52"/>
      <c r="L33" s="52"/>
      <c r="M33" s="50"/>
      <c r="N33" s="51"/>
      <c r="O33" s="52"/>
      <c r="P33" s="52"/>
      <c r="Q33" s="52"/>
      <c r="R33" s="53">
        <v>18</v>
      </c>
      <c r="S33" s="60">
        <v>5</v>
      </c>
      <c r="T33" s="61">
        <v>5</v>
      </c>
      <c r="U33" s="61"/>
      <c r="V33" s="61"/>
      <c r="W33" s="56"/>
      <c r="X33" s="57"/>
      <c r="Y33" s="58"/>
      <c r="Z33" s="58"/>
      <c r="AA33" s="59"/>
      <c r="AB33" s="53">
        <v>18</v>
      </c>
      <c r="AC33" s="60">
        <f t="shared" si="22"/>
        <v>18</v>
      </c>
      <c r="AD33" s="61">
        <v>18</v>
      </c>
      <c r="AE33" s="61"/>
      <c r="AF33" s="61"/>
      <c r="AG33" s="56"/>
      <c r="AH33" s="57"/>
      <c r="AI33" s="58"/>
      <c r="AJ33" s="58"/>
      <c r="AK33" s="59"/>
    </row>
    <row r="34" spans="1:37" x14ac:dyDescent="0.25">
      <c r="A34" s="72"/>
      <c r="B34" s="75" t="s">
        <v>52</v>
      </c>
      <c r="C34" s="36">
        <v>36</v>
      </c>
      <c r="D34" s="41">
        <f>SUM(D35:D38)</f>
        <v>36</v>
      </c>
      <c r="E34" s="38">
        <f t="shared" ref="E34:G34" si="23">SUM(E35:E38)</f>
        <v>18</v>
      </c>
      <c r="F34" s="38">
        <f t="shared" si="23"/>
        <v>18</v>
      </c>
      <c r="G34" s="38">
        <f t="shared" si="23"/>
        <v>0</v>
      </c>
      <c r="H34" s="36">
        <v>0</v>
      </c>
      <c r="I34" s="39">
        <f t="shared" ref="I34:L34" si="24">SUM(I35:I38)</f>
        <v>0</v>
      </c>
      <c r="J34" s="38">
        <f t="shared" si="24"/>
        <v>0</v>
      </c>
      <c r="K34" s="38">
        <f t="shared" si="24"/>
        <v>0</v>
      </c>
      <c r="L34" s="38">
        <f t="shared" si="24"/>
        <v>0</v>
      </c>
      <c r="M34" s="36">
        <v>0</v>
      </c>
      <c r="N34" s="39">
        <f t="shared" ref="N34:Q34" si="25">SUM(N35:N38)</f>
        <v>0</v>
      </c>
      <c r="O34" s="38">
        <f t="shared" si="25"/>
        <v>0</v>
      </c>
      <c r="P34" s="38">
        <f t="shared" si="25"/>
        <v>0</v>
      </c>
      <c r="Q34" s="38">
        <f t="shared" si="25"/>
        <v>0</v>
      </c>
      <c r="R34" s="40">
        <v>36</v>
      </c>
      <c r="S34" s="41">
        <f>SUM(S35:S38)</f>
        <v>4</v>
      </c>
      <c r="T34" s="38">
        <f>SUM(T35:T38)</f>
        <v>2</v>
      </c>
      <c r="U34" s="38">
        <f>SUM(U35:U38)</f>
        <v>2</v>
      </c>
      <c r="V34" s="38">
        <f>SUM(V35:V38)</f>
        <v>0</v>
      </c>
      <c r="W34" s="36">
        <v>0</v>
      </c>
      <c r="X34" s="41">
        <f>SUM(X35:X38)</f>
        <v>0</v>
      </c>
      <c r="Y34" s="38">
        <f>SUM(Y35:Y38)</f>
        <v>0</v>
      </c>
      <c r="Z34" s="38">
        <f>SUM(Z35:Z38)</f>
        <v>0</v>
      </c>
      <c r="AA34" s="42">
        <f>SUM(AA35:AA38)</f>
        <v>0</v>
      </c>
      <c r="AB34" s="40">
        <v>36</v>
      </c>
      <c r="AC34" s="41">
        <f>SUM(AC35:AC38)</f>
        <v>36</v>
      </c>
      <c r="AD34" s="38">
        <f>SUM(AD35:AD38)</f>
        <v>18</v>
      </c>
      <c r="AE34" s="38">
        <f>SUM(AE35:AE38)</f>
        <v>18</v>
      </c>
      <c r="AF34" s="38">
        <f>SUM(AF35:AF38)</f>
        <v>0</v>
      </c>
      <c r="AG34" s="36">
        <v>0</v>
      </c>
      <c r="AH34" s="41">
        <f>SUM(AH35:AH38)</f>
        <v>0</v>
      </c>
      <c r="AI34" s="38">
        <f>SUM(AI35:AI38)</f>
        <v>0</v>
      </c>
      <c r="AJ34" s="38">
        <f>SUM(AJ35:AJ38)</f>
        <v>0</v>
      </c>
      <c r="AK34" s="42">
        <f>SUM(AK35:AK38)</f>
        <v>0</v>
      </c>
    </row>
    <row r="35" spans="1:37" ht="24" x14ac:dyDescent="0.25">
      <c r="A35" s="72"/>
      <c r="B35" s="76" t="s">
        <v>53</v>
      </c>
      <c r="C35" s="73">
        <v>14</v>
      </c>
      <c r="D35" s="60">
        <v>14</v>
      </c>
      <c r="E35" s="61">
        <v>7</v>
      </c>
      <c r="F35" s="61">
        <v>7</v>
      </c>
      <c r="G35" s="49"/>
      <c r="H35" s="50"/>
      <c r="I35" s="51"/>
      <c r="J35" s="52"/>
      <c r="K35" s="52"/>
      <c r="L35" s="52"/>
      <c r="M35" s="50"/>
      <c r="N35" s="51"/>
      <c r="O35" s="52"/>
      <c r="P35" s="52"/>
      <c r="Q35" s="52"/>
      <c r="R35" s="53">
        <v>14</v>
      </c>
      <c r="S35" s="60">
        <v>1</v>
      </c>
      <c r="T35" s="55">
        <v>0.5</v>
      </c>
      <c r="U35" s="55">
        <v>0.5</v>
      </c>
      <c r="V35" s="55"/>
      <c r="W35" s="56"/>
      <c r="X35" s="57"/>
      <c r="Y35" s="58"/>
      <c r="Z35" s="58"/>
      <c r="AA35" s="59"/>
      <c r="AB35" s="53">
        <v>14</v>
      </c>
      <c r="AC35" s="60">
        <f>AD35+AE35+AF35</f>
        <v>14</v>
      </c>
      <c r="AD35" s="61">
        <v>7</v>
      </c>
      <c r="AE35" s="61">
        <v>7</v>
      </c>
      <c r="AF35" s="55"/>
      <c r="AG35" s="56"/>
      <c r="AH35" s="57"/>
      <c r="AI35" s="58"/>
      <c r="AJ35" s="58"/>
      <c r="AK35" s="59"/>
    </row>
    <row r="36" spans="1:37" x14ac:dyDescent="0.25">
      <c r="A36" s="72"/>
      <c r="B36" s="76" t="s">
        <v>54</v>
      </c>
      <c r="C36" s="73">
        <v>4</v>
      </c>
      <c r="D36" s="60">
        <v>4</v>
      </c>
      <c r="E36" s="61">
        <v>2</v>
      </c>
      <c r="F36" s="61">
        <v>2</v>
      </c>
      <c r="G36" s="74"/>
      <c r="H36" s="50"/>
      <c r="I36" s="51"/>
      <c r="J36" s="52"/>
      <c r="K36" s="52"/>
      <c r="L36" s="52"/>
      <c r="M36" s="50"/>
      <c r="N36" s="51"/>
      <c r="O36" s="52"/>
      <c r="P36" s="52"/>
      <c r="Q36" s="52"/>
      <c r="R36" s="53">
        <v>4</v>
      </c>
      <c r="S36" s="60">
        <v>1</v>
      </c>
      <c r="T36" s="55">
        <v>0.5</v>
      </c>
      <c r="U36" s="55">
        <v>0.5</v>
      </c>
      <c r="V36" s="55"/>
      <c r="W36" s="56"/>
      <c r="X36" s="57"/>
      <c r="Y36" s="58"/>
      <c r="Z36" s="58"/>
      <c r="AA36" s="59"/>
      <c r="AB36" s="53">
        <v>4</v>
      </c>
      <c r="AC36" s="60">
        <f t="shared" ref="AC36:AC38" si="26">AD36+AE36+AF36</f>
        <v>4</v>
      </c>
      <c r="AD36" s="61">
        <v>2</v>
      </c>
      <c r="AE36" s="61">
        <v>2</v>
      </c>
      <c r="AF36" s="55"/>
      <c r="AG36" s="56"/>
      <c r="AH36" s="57"/>
      <c r="AI36" s="58"/>
      <c r="AJ36" s="58"/>
      <c r="AK36" s="59"/>
    </row>
    <row r="37" spans="1:37" x14ac:dyDescent="0.25">
      <c r="A37" s="72"/>
      <c r="B37" s="76" t="s">
        <v>55</v>
      </c>
      <c r="C37" s="73">
        <v>6</v>
      </c>
      <c r="D37" s="60">
        <v>6</v>
      </c>
      <c r="E37" s="61">
        <v>3</v>
      </c>
      <c r="F37" s="61">
        <v>3</v>
      </c>
      <c r="G37" s="74"/>
      <c r="H37" s="50"/>
      <c r="I37" s="51"/>
      <c r="J37" s="52"/>
      <c r="K37" s="52"/>
      <c r="L37" s="52"/>
      <c r="M37" s="50"/>
      <c r="N37" s="51"/>
      <c r="O37" s="52"/>
      <c r="P37" s="52"/>
      <c r="Q37" s="52"/>
      <c r="R37" s="53">
        <v>6</v>
      </c>
      <c r="S37" s="60">
        <v>1</v>
      </c>
      <c r="T37" s="55">
        <v>0.5</v>
      </c>
      <c r="U37" s="55">
        <v>0.5</v>
      </c>
      <c r="V37" s="55"/>
      <c r="W37" s="56"/>
      <c r="X37" s="57"/>
      <c r="Y37" s="58"/>
      <c r="Z37" s="58"/>
      <c r="AA37" s="59"/>
      <c r="AB37" s="53">
        <v>6</v>
      </c>
      <c r="AC37" s="60">
        <f t="shared" si="26"/>
        <v>6</v>
      </c>
      <c r="AD37" s="61">
        <v>3</v>
      </c>
      <c r="AE37" s="61">
        <v>3</v>
      </c>
      <c r="AF37" s="55"/>
      <c r="AG37" s="56"/>
      <c r="AH37" s="57"/>
      <c r="AI37" s="58"/>
      <c r="AJ37" s="58"/>
      <c r="AK37" s="59"/>
    </row>
    <row r="38" spans="1:37" x14ac:dyDescent="0.25">
      <c r="A38" s="72"/>
      <c r="B38" s="76" t="s">
        <v>56</v>
      </c>
      <c r="C38" s="73">
        <v>12</v>
      </c>
      <c r="D38" s="60">
        <v>12</v>
      </c>
      <c r="E38" s="61">
        <v>6</v>
      </c>
      <c r="F38" s="61">
        <v>6</v>
      </c>
      <c r="G38" s="74"/>
      <c r="H38" s="50"/>
      <c r="I38" s="51"/>
      <c r="J38" s="52"/>
      <c r="K38" s="52"/>
      <c r="L38" s="52"/>
      <c r="M38" s="50"/>
      <c r="N38" s="51"/>
      <c r="O38" s="52"/>
      <c r="P38" s="52"/>
      <c r="Q38" s="52"/>
      <c r="R38" s="53">
        <v>12</v>
      </c>
      <c r="S38" s="60">
        <v>1</v>
      </c>
      <c r="T38" s="55">
        <v>0.5</v>
      </c>
      <c r="U38" s="55">
        <v>0.5</v>
      </c>
      <c r="V38" s="55"/>
      <c r="W38" s="56"/>
      <c r="X38" s="57"/>
      <c r="Y38" s="58"/>
      <c r="Z38" s="58"/>
      <c r="AA38" s="59"/>
      <c r="AB38" s="53">
        <v>12</v>
      </c>
      <c r="AC38" s="60">
        <f t="shared" si="26"/>
        <v>12</v>
      </c>
      <c r="AD38" s="61">
        <v>6</v>
      </c>
      <c r="AE38" s="61">
        <v>6</v>
      </c>
      <c r="AF38" s="55"/>
      <c r="AG38" s="56"/>
      <c r="AH38" s="57"/>
      <c r="AI38" s="58"/>
      <c r="AJ38" s="58"/>
      <c r="AK38" s="59"/>
    </row>
    <row r="39" spans="1:37" x14ac:dyDescent="0.25">
      <c r="A39" s="78"/>
      <c r="B39" s="79" t="s">
        <v>57</v>
      </c>
      <c r="C39" s="80">
        <v>558</v>
      </c>
      <c r="D39" s="81">
        <f>D6+D11+D16+D25+D30+D34</f>
        <v>576</v>
      </c>
      <c r="E39" s="82"/>
      <c r="F39" s="82"/>
      <c r="G39" s="82"/>
      <c r="H39" s="83">
        <v>0</v>
      </c>
      <c r="I39" s="84"/>
      <c r="J39" s="84"/>
      <c r="K39" s="84"/>
      <c r="L39" s="84"/>
      <c r="M39" s="83">
        <v>0</v>
      </c>
      <c r="N39" s="84"/>
      <c r="O39" s="84"/>
      <c r="P39" s="84"/>
      <c r="Q39" s="84"/>
      <c r="R39" s="85">
        <v>558</v>
      </c>
      <c r="S39" s="81">
        <f>S6+S11+S16+S25+S30+S34</f>
        <v>104</v>
      </c>
      <c r="T39" s="81"/>
      <c r="U39" s="81"/>
      <c r="V39" s="81"/>
      <c r="W39" s="86">
        <v>0</v>
      </c>
      <c r="X39" s="81"/>
      <c r="Y39" s="81"/>
      <c r="Z39" s="81"/>
      <c r="AA39" s="87"/>
      <c r="AB39" s="85">
        <v>558</v>
      </c>
      <c r="AC39" s="81">
        <f>AC6+AC11+AC16+AC25+AC30+AC34</f>
        <v>576</v>
      </c>
      <c r="AD39" s="81"/>
      <c r="AE39" s="81"/>
      <c r="AF39" s="81"/>
      <c r="AG39" s="86">
        <v>0</v>
      </c>
      <c r="AH39" s="81">
        <f>AH34+AH30+AH25+AH16+AH11+AH6</f>
        <v>62</v>
      </c>
      <c r="AI39" s="81"/>
      <c r="AJ39" s="81"/>
      <c r="AK39" s="87"/>
    </row>
    <row r="40" spans="1:37" x14ac:dyDescent="0.25">
      <c r="A40" s="88" t="s">
        <v>58</v>
      </c>
      <c r="B40" s="75" t="s">
        <v>59</v>
      </c>
      <c r="C40" s="36">
        <v>0</v>
      </c>
      <c r="D40" s="39">
        <f t="shared" ref="D40:G40" si="27">SUM(D41:D46)</f>
        <v>0</v>
      </c>
      <c r="E40" s="38">
        <f t="shared" si="27"/>
        <v>0</v>
      </c>
      <c r="F40" s="38">
        <f t="shared" si="27"/>
        <v>0</v>
      </c>
      <c r="G40" s="38">
        <f t="shared" si="27"/>
        <v>0</v>
      </c>
      <c r="H40" s="89">
        <v>108</v>
      </c>
      <c r="I40" s="90">
        <f>SUM(I41:I46)</f>
        <v>108</v>
      </c>
      <c r="J40" s="91">
        <f t="shared" ref="J40:L40" si="28">SUM(J41:J46)</f>
        <v>36</v>
      </c>
      <c r="K40" s="91">
        <f t="shared" si="28"/>
        <v>0</v>
      </c>
      <c r="L40" s="91">
        <f t="shared" si="28"/>
        <v>72</v>
      </c>
      <c r="M40" s="92">
        <v>0</v>
      </c>
      <c r="N40" s="90">
        <f t="shared" ref="N40:Q40" si="29">SUM(N41:N46)</f>
        <v>0</v>
      </c>
      <c r="O40" s="91">
        <f t="shared" si="29"/>
        <v>0</v>
      </c>
      <c r="P40" s="91">
        <f t="shared" si="29"/>
        <v>0</v>
      </c>
      <c r="Q40" s="91">
        <f t="shared" si="29"/>
        <v>0</v>
      </c>
      <c r="R40" s="93">
        <f>AC40*0.4</f>
        <v>21.6</v>
      </c>
      <c r="S40" s="90">
        <f>SUM(S41:S46)</f>
        <v>54</v>
      </c>
      <c r="T40" s="91">
        <f t="shared" ref="T40:V40" si="30">SUM(T41:T46)</f>
        <v>18</v>
      </c>
      <c r="U40" s="91">
        <f t="shared" si="30"/>
        <v>36</v>
      </c>
      <c r="V40" s="91">
        <f t="shared" si="30"/>
        <v>0</v>
      </c>
      <c r="W40" s="94">
        <f>AH40*0.4</f>
        <v>0</v>
      </c>
      <c r="X40" s="90">
        <f t="shared" ref="X40:AA40" si="31">SUM(X41:X46)</f>
        <v>0</v>
      </c>
      <c r="Y40" s="91">
        <f t="shared" si="31"/>
        <v>0</v>
      </c>
      <c r="Z40" s="91">
        <f t="shared" si="31"/>
        <v>0</v>
      </c>
      <c r="AA40" s="91">
        <f t="shared" si="31"/>
        <v>0</v>
      </c>
      <c r="AB40" s="89"/>
      <c r="AC40" s="90">
        <f>SUM(AC41:AC46)</f>
        <v>54</v>
      </c>
      <c r="AD40" s="91">
        <f t="shared" ref="AD40:AF40" si="32">SUM(AD41:AD46)</f>
        <v>18</v>
      </c>
      <c r="AE40" s="91">
        <f t="shared" si="32"/>
        <v>0</v>
      </c>
      <c r="AF40" s="91">
        <f t="shared" si="32"/>
        <v>36</v>
      </c>
      <c r="AG40" s="92"/>
      <c r="AH40" s="90">
        <f t="shared" ref="AH40:AK40" si="33">SUM(AH41:AH46)</f>
        <v>0</v>
      </c>
      <c r="AI40" s="91">
        <f t="shared" si="33"/>
        <v>0</v>
      </c>
      <c r="AJ40" s="91">
        <f t="shared" si="33"/>
        <v>0</v>
      </c>
      <c r="AK40" s="91">
        <f t="shared" si="33"/>
        <v>0</v>
      </c>
    </row>
    <row r="41" spans="1:37" x14ac:dyDescent="0.25">
      <c r="A41" s="95"/>
      <c r="B41" s="96" t="s">
        <v>60</v>
      </c>
      <c r="C41" s="56">
        <v>0</v>
      </c>
      <c r="D41" s="57"/>
      <c r="E41" s="97"/>
      <c r="F41" s="97"/>
      <c r="G41" s="97"/>
      <c r="H41" s="98">
        <v>12</v>
      </c>
      <c r="I41" s="99">
        <f>J41+K41+L41</f>
        <v>12</v>
      </c>
      <c r="J41" s="100">
        <v>12</v>
      </c>
      <c r="K41" s="100"/>
      <c r="L41" s="100"/>
      <c r="M41" s="101"/>
      <c r="N41" s="102">
        <f>O41+P41+Q41</f>
        <v>0</v>
      </c>
      <c r="O41" s="103"/>
      <c r="P41" s="103"/>
      <c r="Q41" s="103"/>
      <c r="R41" s="93">
        <f t="shared" ref="R41:R81" si="34">AC41*0.4</f>
        <v>2.4000000000000004</v>
      </c>
      <c r="S41" s="99">
        <f>T41+U41+V41</f>
        <v>5</v>
      </c>
      <c r="T41" s="100">
        <v>5</v>
      </c>
      <c r="U41" s="100"/>
      <c r="V41" s="100"/>
      <c r="W41" s="94">
        <f t="shared" ref="W41:W81" si="35">AH41*0.4</f>
        <v>0</v>
      </c>
      <c r="X41" s="102">
        <f>Y41+Z41+AA41</f>
        <v>0</v>
      </c>
      <c r="Y41" s="103"/>
      <c r="Z41" s="103"/>
      <c r="AA41" s="103"/>
      <c r="AB41" s="98"/>
      <c r="AC41" s="99">
        <f>AD41+AE41+AF41</f>
        <v>6</v>
      </c>
      <c r="AD41" s="100">
        <v>6</v>
      </c>
      <c r="AE41" s="100"/>
      <c r="AF41" s="100"/>
      <c r="AG41" s="101"/>
      <c r="AH41" s="102">
        <f>AI41+AJ41+AK41</f>
        <v>0</v>
      </c>
      <c r="AI41" s="103"/>
      <c r="AJ41" s="103"/>
      <c r="AK41" s="103"/>
    </row>
    <row r="42" spans="1:37" x14ac:dyDescent="0.25">
      <c r="A42" s="95"/>
      <c r="B42" s="96" t="s">
        <v>61</v>
      </c>
      <c r="C42" s="56"/>
      <c r="D42" s="57"/>
      <c r="E42" s="97"/>
      <c r="F42" s="97"/>
      <c r="G42" s="97"/>
      <c r="H42" s="98">
        <v>12</v>
      </c>
      <c r="I42" s="99">
        <f t="shared" ref="I42:I46" si="36">J42+K42+L42</f>
        <v>12</v>
      </c>
      <c r="J42" s="100">
        <v>12</v>
      </c>
      <c r="K42" s="100"/>
      <c r="L42" s="100"/>
      <c r="M42" s="101"/>
      <c r="N42" s="102">
        <f t="shared" ref="N42:N46" si="37">O42+P42+Q42</f>
        <v>0</v>
      </c>
      <c r="O42" s="103"/>
      <c r="P42" s="103"/>
      <c r="Q42" s="103"/>
      <c r="R42" s="93">
        <f t="shared" si="34"/>
        <v>2.4000000000000004</v>
      </c>
      <c r="S42" s="99">
        <f t="shared" ref="S42:S46" si="38">T42+U42+V42</f>
        <v>5</v>
      </c>
      <c r="T42" s="100">
        <v>5</v>
      </c>
      <c r="U42" s="100"/>
      <c r="V42" s="100"/>
      <c r="W42" s="94">
        <f t="shared" si="35"/>
        <v>0</v>
      </c>
      <c r="X42" s="102">
        <f t="shared" ref="X42:X46" si="39">Y42+Z42+AA42</f>
        <v>0</v>
      </c>
      <c r="Y42" s="103"/>
      <c r="Z42" s="103"/>
      <c r="AA42" s="103"/>
      <c r="AB42" s="98"/>
      <c r="AC42" s="99">
        <f t="shared" ref="AC42:AC46" si="40">AD42+AE42+AF42</f>
        <v>6</v>
      </c>
      <c r="AD42" s="100">
        <v>6</v>
      </c>
      <c r="AE42" s="100"/>
      <c r="AF42" s="100"/>
      <c r="AG42" s="101"/>
      <c r="AH42" s="102">
        <f t="shared" ref="AH42:AH46" si="41">AI42+AJ42+AK42</f>
        <v>0</v>
      </c>
      <c r="AI42" s="103"/>
      <c r="AJ42" s="103"/>
      <c r="AK42" s="103"/>
    </row>
    <row r="43" spans="1:37" x14ac:dyDescent="0.25">
      <c r="A43" s="95"/>
      <c r="B43" s="96" t="s">
        <v>62</v>
      </c>
      <c r="C43" s="56"/>
      <c r="D43" s="57"/>
      <c r="E43" s="97"/>
      <c r="F43" s="97"/>
      <c r="G43" s="97"/>
      <c r="H43" s="98">
        <v>18</v>
      </c>
      <c r="I43" s="99">
        <f t="shared" si="36"/>
        <v>18</v>
      </c>
      <c r="J43" s="100"/>
      <c r="K43" s="100"/>
      <c r="L43" s="100">
        <v>18</v>
      </c>
      <c r="M43" s="101"/>
      <c r="N43" s="102">
        <f t="shared" si="37"/>
        <v>0</v>
      </c>
      <c r="O43" s="103"/>
      <c r="P43" s="103"/>
      <c r="Q43" s="103"/>
      <c r="R43" s="93">
        <f t="shared" si="34"/>
        <v>7.2</v>
      </c>
      <c r="S43" s="99">
        <f t="shared" si="38"/>
        <v>8</v>
      </c>
      <c r="T43" s="100"/>
      <c r="U43" s="100">
        <v>8</v>
      </c>
      <c r="V43" s="100"/>
      <c r="W43" s="94">
        <f t="shared" si="35"/>
        <v>0</v>
      </c>
      <c r="X43" s="102">
        <f t="shared" si="39"/>
        <v>0</v>
      </c>
      <c r="Y43" s="103"/>
      <c r="Z43" s="103"/>
      <c r="AA43" s="103"/>
      <c r="AB43" s="98"/>
      <c r="AC43" s="99">
        <f t="shared" si="40"/>
        <v>18</v>
      </c>
      <c r="AD43" s="100"/>
      <c r="AE43" s="100"/>
      <c r="AF43" s="100">
        <v>18</v>
      </c>
      <c r="AG43" s="101"/>
      <c r="AH43" s="102">
        <f t="shared" si="41"/>
        <v>0</v>
      </c>
      <c r="AI43" s="103"/>
      <c r="AJ43" s="103"/>
      <c r="AK43" s="103"/>
    </row>
    <row r="44" spans="1:37" x14ac:dyDescent="0.25">
      <c r="A44" s="95"/>
      <c r="B44" s="96" t="s">
        <v>63</v>
      </c>
      <c r="C44" s="56"/>
      <c r="D44" s="57"/>
      <c r="E44" s="97"/>
      <c r="F44" s="97"/>
      <c r="G44" s="97"/>
      <c r="H44" s="98">
        <v>48</v>
      </c>
      <c r="I44" s="99">
        <f t="shared" si="36"/>
        <v>48</v>
      </c>
      <c r="J44" s="100"/>
      <c r="K44" s="100"/>
      <c r="L44" s="100">
        <v>48</v>
      </c>
      <c r="M44" s="101"/>
      <c r="N44" s="102">
        <f t="shared" si="37"/>
        <v>0</v>
      </c>
      <c r="O44" s="103"/>
      <c r="P44" s="103"/>
      <c r="Q44" s="103"/>
      <c r="R44" s="93">
        <f t="shared" si="34"/>
        <v>4.8000000000000007</v>
      </c>
      <c r="S44" s="99">
        <f t="shared" si="38"/>
        <v>19</v>
      </c>
      <c r="T44" s="100"/>
      <c r="U44" s="100">
        <v>19</v>
      </c>
      <c r="V44" s="100"/>
      <c r="W44" s="94">
        <f t="shared" si="35"/>
        <v>0</v>
      </c>
      <c r="X44" s="102">
        <f t="shared" si="39"/>
        <v>0</v>
      </c>
      <c r="Y44" s="103"/>
      <c r="Z44" s="103"/>
      <c r="AA44" s="103"/>
      <c r="AB44" s="98"/>
      <c r="AC44" s="99">
        <f t="shared" si="40"/>
        <v>12</v>
      </c>
      <c r="AD44" s="100"/>
      <c r="AE44" s="100"/>
      <c r="AF44" s="100">
        <v>12</v>
      </c>
      <c r="AG44" s="101"/>
      <c r="AH44" s="102">
        <f t="shared" si="41"/>
        <v>0</v>
      </c>
      <c r="AI44" s="103"/>
      <c r="AJ44" s="103"/>
      <c r="AK44" s="103"/>
    </row>
    <row r="45" spans="1:37" x14ac:dyDescent="0.25">
      <c r="A45" s="95"/>
      <c r="B45" s="96" t="s">
        <v>64</v>
      </c>
      <c r="C45" s="50">
        <v>0</v>
      </c>
      <c r="D45" s="51"/>
      <c r="E45" s="65"/>
      <c r="F45" s="65"/>
      <c r="G45" s="65"/>
      <c r="H45" s="98">
        <v>6</v>
      </c>
      <c r="I45" s="99">
        <f t="shared" si="36"/>
        <v>6</v>
      </c>
      <c r="J45" s="100"/>
      <c r="K45" s="100"/>
      <c r="L45" s="100">
        <v>6</v>
      </c>
      <c r="M45" s="101"/>
      <c r="N45" s="102">
        <f t="shared" si="37"/>
        <v>0</v>
      </c>
      <c r="O45" s="103"/>
      <c r="P45" s="103"/>
      <c r="Q45" s="103"/>
      <c r="R45" s="93">
        <f t="shared" si="34"/>
        <v>2.4000000000000004</v>
      </c>
      <c r="S45" s="99">
        <f t="shared" si="38"/>
        <v>4</v>
      </c>
      <c r="T45" s="100">
        <v>4</v>
      </c>
      <c r="U45" s="100"/>
      <c r="V45" s="100"/>
      <c r="W45" s="94">
        <f t="shared" si="35"/>
        <v>0</v>
      </c>
      <c r="X45" s="102">
        <f t="shared" si="39"/>
        <v>0</v>
      </c>
      <c r="Y45" s="103"/>
      <c r="Z45" s="103"/>
      <c r="AA45" s="103"/>
      <c r="AB45" s="98"/>
      <c r="AC45" s="99">
        <f t="shared" si="40"/>
        <v>6</v>
      </c>
      <c r="AD45" s="100"/>
      <c r="AE45" s="100"/>
      <c r="AF45" s="100">
        <v>6</v>
      </c>
      <c r="AG45" s="101"/>
      <c r="AH45" s="102">
        <f t="shared" si="41"/>
        <v>0</v>
      </c>
      <c r="AI45" s="103"/>
      <c r="AJ45" s="103"/>
      <c r="AK45" s="103"/>
    </row>
    <row r="46" spans="1:37" ht="24" x14ac:dyDescent="0.25">
      <c r="A46" s="95"/>
      <c r="B46" s="104" t="s">
        <v>65</v>
      </c>
      <c r="C46" s="56">
        <v>0</v>
      </c>
      <c r="D46" s="57"/>
      <c r="E46" s="97"/>
      <c r="F46" s="97"/>
      <c r="G46" s="97"/>
      <c r="H46" s="98">
        <v>12</v>
      </c>
      <c r="I46" s="99">
        <f t="shared" si="36"/>
        <v>12</v>
      </c>
      <c r="J46" s="100">
        <v>12</v>
      </c>
      <c r="K46" s="100"/>
      <c r="L46" s="100"/>
      <c r="M46" s="101"/>
      <c r="N46" s="102">
        <f t="shared" si="37"/>
        <v>0</v>
      </c>
      <c r="O46" s="103"/>
      <c r="P46" s="103"/>
      <c r="Q46" s="103"/>
      <c r="R46" s="93">
        <f t="shared" si="34"/>
        <v>2.4000000000000004</v>
      </c>
      <c r="S46" s="99">
        <f t="shared" si="38"/>
        <v>13</v>
      </c>
      <c r="T46" s="100">
        <v>4</v>
      </c>
      <c r="U46" s="100">
        <v>9</v>
      </c>
      <c r="V46" s="100"/>
      <c r="W46" s="94">
        <f t="shared" si="35"/>
        <v>0</v>
      </c>
      <c r="X46" s="102">
        <f t="shared" si="39"/>
        <v>0</v>
      </c>
      <c r="Y46" s="103"/>
      <c r="Z46" s="103"/>
      <c r="AA46" s="103"/>
      <c r="AB46" s="98"/>
      <c r="AC46" s="99">
        <f t="shared" si="40"/>
        <v>6</v>
      </c>
      <c r="AD46" s="100">
        <v>6</v>
      </c>
      <c r="AE46" s="100"/>
      <c r="AF46" s="100"/>
      <c r="AG46" s="101"/>
      <c r="AH46" s="102">
        <f t="shared" si="41"/>
        <v>0</v>
      </c>
      <c r="AI46" s="103"/>
      <c r="AJ46" s="103"/>
      <c r="AK46" s="103"/>
    </row>
    <row r="47" spans="1:37" x14ac:dyDescent="0.25">
      <c r="A47" s="95"/>
      <c r="B47" s="75" t="s">
        <v>66</v>
      </c>
      <c r="C47" s="36">
        <v>0</v>
      </c>
      <c r="D47" s="105">
        <f>SUM(D48:D49)</f>
        <v>0</v>
      </c>
      <c r="E47" s="38">
        <f>SUM(E48:E49)</f>
        <v>0</v>
      </c>
      <c r="F47" s="38">
        <f>SUM(F48:F49)</f>
        <v>0</v>
      </c>
      <c r="G47" s="38">
        <f>SUM(G48:G49)</f>
        <v>0</v>
      </c>
      <c r="H47" s="89">
        <v>36</v>
      </c>
      <c r="I47" s="90">
        <f>SUM(I48:I49)</f>
        <v>54</v>
      </c>
      <c r="J47" s="91">
        <f>SUM(J48:J49)</f>
        <v>18</v>
      </c>
      <c r="K47" s="91">
        <f>SUM(K48:K49)</f>
        <v>0</v>
      </c>
      <c r="L47" s="91">
        <f>SUM(L48:L49)</f>
        <v>36</v>
      </c>
      <c r="M47" s="89">
        <v>0</v>
      </c>
      <c r="N47" s="90">
        <f>SUM(N48:N49)</f>
        <v>0</v>
      </c>
      <c r="O47" s="91">
        <f>SUM(O48:O49)</f>
        <v>0</v>
      </c>
      <c r="P47" s="91">
        <f>SUM(P48:P49)</f>
        <v>0</v>
      </c>
      <c r="Q47" s="91">
        <f>SUM(Q48:Q49)</f>
        <v>0</v>
      </c>
      <c r="R47" s="93">
        <f t="shared" si="34"/>
        <v>21.6</v>
      </c>
      <c r="S47" s="90">
        <f>SUM(S48:S49)</f>
        <v>18</v>
      </c>
      <c r="T47" s="91">
        <f>SUM(T48:T49)</f>
        <v>2</v>
      </c>
      <c r="U47" s="91">
        <f>SUM(U48:U49)</f>
        <v>16</v>
      </c>
      <c r="V47" s="91">
        <f>SUM(V48:V49)</f>
        <v>0</v>
      </c>
      <c r="W47" s="94">
        <f t="shared" si="35"/>
        <v>0</v>
      </c>
      <c r="X47" s="90">
        <f>SUM(X48:X49)</f>
        <v>0</v>
      </c>
      <c r="Y47" s="91">
        <f>SUM(Y48:Y49)</f>
        <v>0</v>
      </c>
      <c r="Z47" s="91">
        <f>SUM(Z48:Z49)</f>
        <v>0</v>
      </c>
      <c r="AA47" s="91">
        <f>SUM(AA48:AA49)</f>
        <v>0</v>
      </c>
      <c r="AB47" s="89"/>
      <c r="AC47" s="90">
        <f>SUM(AC48:AC49)</f>
        <v>54</v>
      </c>
      <c r="AD47" s="91">
        <f>SUM(AD48:AD49)</f>
        <v>18</v>
      </c>
      <c r="AE47" s="91">
        <f>SUM(AE48:AE49)</f>
        <v>0</v>
      </c>
      <c r="AF47" s="91">
        <f>SUM(AF48:AF49)</f>
        <v>36</v>
      </c>
      <c r="AG47" s="89"/>
      <c r="AH47" s="90">
        <f>SUM(AH48:AH49)</f>
        <v>0</v>
      </c>
      <c r="AI47" s="91">
        <f>SUM(AI48:AI49)</f>
        <v>0</v>
      </c>
      <c r="AJ47" s="91">
        <f>SUM(AJ48:AJ49)</f>
        <v>0</v>
      </c>
      <c r="AK47" s="91">
        <f>SUM(AK48:AK49)</f>
        <v>0</v>
      </c>
    </row>
    <row r="48" spans="1:37" x14ac:dyDescent="0.25">
      <c r="A48" s="95"/>
      <c r="B48" s="96" t="s">
        <v>67</v>
      </c>
      <c r="C48" s="50">
        <v>0</v>
      </c>
      <c r="D48" s="51"/>
      <c r="E48" s="65"/>
      <c r="F48" s="65"/>
      <c r="G48" s="65"/>
      <c r="H48" s="98">
        <v>18</v>
      </c>
      <c r="I48" s="99">
        <f>J48+K48+L48</f>
        <v>27</v>
      </c>
      <c r="J48" s="100">
        <v>9</v>
      </c>
      <c r="K48" s="100"/>
      <c r="L48" s="100">
        <v>18</v>
      </c>
      <c r="M48" s="101"/>
      <c r="N48" s="102">
        <f>O48+P48+Q48</f>
        <v>0</v>
      </c>
      <c r="O48" s="103"/>
      <c r="P48" s="103"/>
      <c r="Q48" s="103"/>
      <c r="R48" s="93">
        <f t="shared" si="34"/>
        <v>10.8</v>
      </c>
      <c r="S48" s="99">
        <f>T48+U48+V48</f>
        <v>9</v>
      </c>
      <c r="T48" s="100">
        <v>1</v>
      </c>
      <c r="U48" s="100">
        <v>8</v>
      </c>
      <c r="V48" s="100"/>
      <c r="W48" s="94">
        <f t="shared" si="35"/>
        <v>0</v>
      </c>
      <c r="X48" s="102">
        <f>Y48+Z48+AA48</f>
        <v>0</v>
      </c>
      <c r="Y48" s="103"/>
      <c r="Z48" s="103"/>
      <c r="AA48" s="103"/>
      <c r="AB48" s="98"/>
      <c r="AC48" s="99">
        <f>AD48+AE48+AF48</f>
        <v>27</v>
      </c>
      <c r="AD48" s="100">
        <v>9</v>
      </c>
      <c r="AE48" s="100"/>
      <c r="AF48" s="100">
        <v>18</v>
      </c>
      <c r="AG48" s="101"/>
      <c r="AH48" s="102">
        <f>AI48+AJ48+AK48</f>
        <v>0</v>
      </c>
      <c r="AI48" s="103"/>
      <c r="AJ48" s="103"/>
      <c r="AK48" s="103"/>
    </row>
    <row r="49" spans="1:37" x14ac:dyDescent="0.25">
      <c r="A49" s="95"/>
      <c r="B49" s="96" t="s">
        <v>68</v>
      </c>
      <c r="C49" s="50">
        <v>0</v>
      </c>
      <c r="D49" s="51"/>
      <c r="E49" s="65"/>
      <c r="F49" s="65"/>
      <c r="G49" s="65"/>
      <c r="H49" s="98">
        <v>18</v>
      </c>
      <c r="I49" s="99">
        <f>J49+K49+L49</f>
        <v>27</v>
      </c>
      <c r="J49" s="100">
        <v>9</v>
      </c>
      <c r="K49" s="100"/>
      <c r="L49" s="100">
        <v>18</v>
      </c>
      <c r="M49" s="98"/>
      <c r="N49" s="102">
        <f>O49+P49+Q49</f>
        <v>0</v>
      </c>
      <c r="O49" s="103"/>
      <c r="P49" s="103"/>
      <c r="Q49" s="103"/>
      <c r="R49" s="93">
        <f t="shared" si="34"/>
        <v>10.8</v>
      </c>
      <c r="S49" s="99">
        <f>T49+U49+V49</f>
        <v>9</v>
      </c>
      <c r="T49" s="100">
        <v>1</v>
      </c>
      <c r="U49" s="100">
        <v>8</v>
      </c>
      <c r="V49" s="100"/>
      <c r="W49" s="94">
        <f t="shared" si="35"/>
        <v>0</v>
      </c>
      <c r="X49" s="102">
        <f>Y49+Z49+AA49</f>
        <v>0</v>
      </c>
      <c r="Y49" s="103"/>
      <c r="Z49" s="103"/>
      <c r="AA49" s="103"/>
      <c r="AB49" s="98"/>
      <c r="AC49" s="99">
        <f>AD49+AE49+AF49</f>
        <v>27</v>
      </c>
      <c r="AD49" s="100">
        <v>9</v>
      </c>
      <c r="AE49" s="100"/>
      <c r="AF49" s="100">
        <v>18</v>
      </c>
      <c r="AG49" s="98"/>
      <c r="AH49" s="102">
        <f t="shared" ref="AH49" si="42">AI49+AJ49+AK49</f>
        <v>0</v>
      </c>
      <c r="AI49" s="103"/>
      <c r="AJ49" s="103"/>
      <c r="AK49" s="103"/>
    </row>
    <row r="50" spans="1:37" x14ac:dyDescent="0.25">
      <c r="A50" s="95"/>
      <c r="B50" s="106" t="s">
        <v>69</v>
      </c>
      <c r="C50" s="107">
        <v>0</v>
      </c>
      <c r="D50" s="108">
        <f t="shared" ref="D50:G50" si="43">SUM(D51:D53)</f>
        <v>0</v>
      </c>
      <c r="E50" s="109">
        <f t="shared" si="43"/>
        <v>0</v>
      </c>
      <c r="F50" s="109">
        <f t="shared" si="43"/>
        <v>0</v>
      </c>
      <c r="G50" s="109">
        <f t="shared" si="43"/>
        <v>0</v>
      </c>
      <c r="H50" s="110">
        <v>36</v>
      </c>
      <c r="I50" s="90">
        <f t="shared" ref="I50:Q50" si="44">SUM(I51:I53)</f>
        <v>36</v>
      </c>
      <c r="J50" s="111">
        <f t="shared" si="44"/>
        <v>18</v>
      </c>
      <c r="K50" s="111">
        <f t="shared" si="44"/>
        <v>0</v>
      </c>
      <c r="L50" s="111">
        <f t="shared" si="44"/>
        <v>18</v>
      </c>
      <c r="M50" s="110">
        <v>0</v>
      </c>
      <c r="N50" s="90">
        <f t="shared" si="44"/>
        <v>0</v>
      </c>
      <c r="O50" s="111">
        <f t="shared" si="44"/>
        <v>0</v>
      </c>
      <c r="P50" s="111">
        <f t="shared" si="44"/>
        <v>0</v>
      </c>
      <c r="Q50" s="111">
        <f t="shared" si="44"/>
        <v>0</v>
      </c>
      <c r="R50" s="93">
        <f t="shared" si="34"/>
        <v>14.4</v>
      </c>
      <c r="S50" s="90">
        <f t="shared" ref="S50:V50" si="45">SUM(S51:S53)</f>
        <v>54</v>
      </c>
      <c r="T50" s="111">
        <f t="shared" si="45"/>
        <v>36</v>
      </c>
      <c r="U50" s="111">
        <f t="shared" si="45"/>
        <v>18</v>
      </c>
      <c r="V50" s="111">
        <f t="shared" si="45"/>
        <v>0</v>
      </c>
      <c r="W50" s="94">
        <f t="shared" si="35"/>
        <v>0</v>
      </c>
      <c r="X50" s="90">
        <f t="shared" ref="X50:AA50" si="46">SUM(X51:X53)</f>
        <v>0</v>
      </c>
      <c r="Y50" s="111">
        <f t="shared" si="46"/>
        <v>0</v>
      </c>
      <c r="Z50" s="111">
        <f t="shared" si="46"/>
        <v>0</v>
      </c>
      <c r="AA50" s="111">
        <f t="shared" si="46"/>
        <v>0</v>
      </c>
      <c r="AB50" s="112"/>
      <c r="AC50" s="90">
        <f>AC51+AC52+AC53</f>
        <v>36</v>
      </c>
      <c r="AD50" s="111">
        <f t="shared" ref="AD50:AF50" si="47">SUM(AD51:AD53)</f>
        <v>18</v>
      </c>
      <c r="AE50" s="111">
        <f t="shared" si="47"/>
        <v>0</v>
      </c>
      <c r="AF50" s="111">
        <f t="shared" si="47"/>
        <v>18</v>
      </c>
      <c r="AG50" s="112"/>
      <c r="AH50" s="90">
        <f t="shared" ref="AH50:AK50" si="48">SUM(AH51:AH53)</f>
        <v>0</v>
      </c>
      <c r="AI50" s="111">
        <f t="shared" si="48"/>
        <v>0</v>
      </c>
      <c r="AJ50" s="111">
        <f t="shared" si="48"/>
        <v>0</v>
      </c>
      <c r="AK50" s="111">
        <f t="shared" si="48"/>
        <v>0</v>
      </c>
    </row>
    <row r="51" spans="1:37" ht="24" x14ac:dyDescent="0.25">
      <c r="A51" s="95"/>
      <c r="B51" s="76" t="s">
        <v>70</v>
      </c>
      <c r="C51" s="50">
        <v>0</v>
      </c>
      <c r="D51" s="51"/>
      <c r="E51" s="65"/>
      <c r="F51" s="65"/>
      <c r="G51" s="65"/>
      <c r="H51" s="98">
        <v>12</v>
      </c>
      <c r="I51" s="102">
        <f>J51+K51+L51</f>
        <v>12</v>
      </c>
      <c r="J51" s="103">
        <v>6</v>
      </c>
      <c r="K51" s="103"/>
      <c r="L51" s="103">
        <v>6</v>
      </c>
      <c r="M51" s="98"/>
      <c r="N51" s="99">
        <f>O51+P51+Q51</f>
        <v>0</v>
      </c>
      <c r="O51" s="100"/>
      <c r="P51" s="100"/>
      <c r="Q51" s="100"/>
      <c r="R51" s="93">
        <f t="shared" si="34"/>
        <v>4.8000000000000007</v>
      </c>
      <c r="S51" s="102">
        <f>T51+U51+V51</f>
        <v>17</v>
      </c>
      <c r="T51" s="103">
        <v>12</v>
      </c>
      <c r="U51" s="103">
        <v>5</v>
      </c>
      <c r="V51" s="103"/>
      <c r="W51" s="94">
        <f t="shared" si="35"/>
        <v>0</v>
      </c>
      <c r="X51" s="99">
        <f>Y51+Z51+AA51</f>
        <v>0</v>
      </c>
      <c r="Y51" s="100"/>
      <c r="Z51" s="100"/>
      <c r="AA51" s="100"/>
      <c r="AB51" s="98"/>
      <c r="AC51" s="102">
        <f>AD51+AE51+AF51</f>
        <v>12</v>
      </c>
      <c r="AD51" s="103">
        <v>6</v>
      </c>
      <c r="AE51" s="103"/>
      <c r="AF51" s="103">
        <v>6</v>
      </c>
      <c r="AG51" s="98"/>
      <c r="AH51" s="99">
        <f>AI51+AJ51+AK51</f>
        <v>0</v>
      </c>
      <c r="AI51" s="100"/>
      <c r="AJ51" s="100"/>
      <c r="AK51" s="100"/>
    </row>
    <row r="52" spans="1:37" ht="24" x14ac:dyDescent="0.25">
      <c r="A52" s="95"/>
      <c r="B52" s="76" t="s">
        <v>71</v>
      </c>
      <c r="C52" s="50"/>
      <c r="D52" s="51"/>
      <c r="E52" s="65"/>
      <c r="F52" s="65"/>
      <c r="G52" s="65"/>
      <c r="H52" s="98">
        <v>12</v>
      </c>
      <c r="I52" s="102">
        <f t="shared" ref="I52:I53" si="49">J52+K52+L52</f>
        <v>12</v>
      </c>
      <c r="J52" s="103">
        <v>6</v>
      </c>
      <c r="K52" s="103"/>
      <c r="L52" s="103">
        <v>6</v>
      </c>
      <c r="M52" s="98"/>
      <c r="N52" s="99">
        <f t="shared" ref="N52:N53" si="50">O52+P52+Q52</f>
        <v>0</v>
      </c>
      <c r="O52" s="100"/>
      <c r="P52" s="100"/>
      <c r="Q52" s="100"/>
      <c r="R52" s="93">
        <f t="shared" si="34"/>
        <v>4.8000000000000007</v>
      </c>
      <c r="S52" s="102">
        <f t="shared" ref="S52:S53" si="51">T52+U52+V52</f>
        <v>20</v>
      </c>
      <c r="T52" s="103">
        <v>12</v>
      </c>
      <c r="U52" s="103">
        <v>8</v>
      </c>
      <c r="V52" s="103"/>
      <c r="W52" s="94">
        <f t="shared" si="35"/>
        <v>0</v>
      </c>
      <c r="X52" s="99">
        <f t="shared" ref="X52:X53" si="52">Y52+Z52+AA52</f>
        <v>0</v>
      </c>
      <c r="Y52" s="100"/>
      <c r="Z52" s="100"/>
      <c r="AA52" s="100"/>
      <c r="AB52" s="98"/>
      <c r="AC52" s="102">
        <f>AD52+AE52+AF52</f>
        <v>12</v>
      </c>
      <c r="AD52" s="103">
        <v>6</v>
      </c>
      <c r="AE52" s="103"/>
      <c r="AF52" s="103">
        <v>6</v>
      </c>
      <c r="AG52" s="98"/>
      <c r="AH52" s="99">
        <f>AI52+AJ52+AK52</f>
        <v>0</v>
      </c>
      <c r="AI52" s="100"/>
      <c r="AJ52" s="100"/>
      <c r="AK52" s="100"/>
    </row>
    <row r="53" spans="1:37" x14ac:dyDescent="0.25">
      <c r="A53" s="95"/>
      <c r="B53" s="76" t="s">
        <v>72</v>
      </c>
      <c r="C53" s="50">
        <v>0</v>
      </c>
      <c r="D53" s="51"/>
      <c r="E53" s="65"/>
      <c r="F53" s="65"/>
      <c r="G53" s="65"/>
      <c r="H53" s="98">
        <v>12</v>
      </c>
      <c r="I53" s="102">
        <f t="shared" si="49"/>
        <v>12</v>
      </c>
      <c r="J53" s="103">
        <v>6</v>
      </c>
      <c r="K53" s="103"/>
      <c r="L53" s="103">
        <v>6</v>
      </c>
      <c r="M53" s="98"/>
      <c r="N53" s="99">
        <f t="shared" si="50"/>
        <v>0</v>
      </c>
      <c r="O53" s="100"/>
      <c r="P53" s="100"/>
      <c r="Q53" s="100"/>
      <c r="R53" s="93">
        <f t="shared" si="34"/>
        <v>4.8000000000000007</v>
      </c>
      <c r="S53" s="102">
        <f t="shared" si="51"/>
        <v>17</v>
      </c>
      <c r="T53" s="103">
        <v>12</v>
      </c>
      <c r="U53" s="103">
        <v>5</v>
      </c>
      <c r="V53" s="103"/>
      <c r="W53" s="94">
        <f t="shared" si="35"/>
        <v>0</v>
      </c>
      <c r="X53" s="99">
        <f t="shared" si="52"/>
        <v>0</v>
      </c>
      <c r="Y53" s="100"/>
      <c r="Z53" s="100"/>
      <c r="AA53" s="100"/>
      <c r="AB53" s="98"/>
      <c r="AC53" s="102">
        <f>AD53+AE53+AF53</f>
        <v>12</v>
      </c>
      <c r="AD53" s="103">
        <v>6</v>
      </c>
      <c r="AE53" s="103"/>
      <c r="AF53" s="103">
        <v>6</v>
      </c>
      <c r="AG53" s="98"/>
      <c r="AH53" s="99">
        <f>AI53+AJ53+AK53</f>
        <v>0</v>
      </c>
      <c r="AI53" s="100"/>
      <c r="AJ53" s="100"/>
      <c r="AK53" s="100"/>
    </row>
    <row r="54" spans="1:37" x14ac:dyDescent="0.25">
      <c r="A54" s="95"/>
      <c r="B54" s="106" t="s">
        <v>73</v>
      </c>
      <c r="C54" s="107">
        <v>0</v>
      </c>
      <c r="D54" s="108">
        <f t="shared" ref="D54:G54" si="53">SUM(D55:D58)</f>
        <v>0</v>
      </c>
      <c r="E54" s="109">
        <f t="shared" si="53"/>
        <v>0</v>
      </c>
      <c r="F54" s="109">
        <f t="shared" si="53"/>
        <v>0</v>
      </c>
      <c r="G54" s="109">
        <f t="shared" si="53"/>
        <v>0</v>
      </c>
      <c r="H54" s="110">
        <v>260</v>
      </c>
      <c r="I54" s="90">
        <f>SUM(I55:I58)</f>
        <v>324</v>
      </c>
      <c r="J54" s="111">
        <f t="shared" ref="J54:L54" si="54">SUM(J55:J58)</f>
        <v>36</v>
      </c>
      <c r="K54" s="111">
        <f t="shared" si="54"/>
        <v>0</v>
      </c>
      <c r="L54" s="111">
        <f t="shared" si="54"/>
        <v>288</v>
      </c>
      <c r="M54" s="110">
        <v>0</v>
      </c>
      <c r="N54" s="90">
        <f t="shared" ref="N54:Q54" si="55">SUM(N55:N58)</f>
        <v>0</v>
      </c>
      <c r="O54" s="111">
        <f t="shared" si="55"/>
        <v>0</v>
      </c>
      <c r="P54" s="111">
        <f t="shared" si="55"/>
        <v>0</v>
      </c>
      <c r="Q54" s="111">
        <f t="shared" si="55"/>
        <v>0</v>
      </c>
      <c r="R54" s="93">
        <f t="shared" si="34"/>
        <v>129.6</v>
      </c>
      <c r="S54" s="90">
        <f>SUM(S55:S58)</f>
        <v>144</v>
      </c>
      <c r="T54" s="111">
        <f t="shared" ref="T54:V54" si="56">SUM(T55:T58)</f>
        <v>36</v>
      </c>
      <c r="U54" s="111">
        <f t="shared" si="56"/>
        <v>108</v>
      </c>
      <c r="V54" s="111">
        <f t="shared" si="56"/>
        <v>0</v>
      </c>
      <c r="W54" s="94">
        <f t="shared" si="35"/>
        <v>0</v>
      </c>
      <c r="X54" s="90">
        <f t="shared" ref="X54:AA54" si="57">SUM(X55:X58)</f>
        <v>0</v>
      </c>
      <c r="Y54" s="111">
        <f t="shared" si="57"/>
        <v>0</v>
      </c>
      <c r="Z54" s="111">
        <f t="shared" si="57"/>
        <v>0</v>
      </c>
      <c r="AA54" s="111">
        <f t="shared" si="57"/>
        <v>0</v>
      </c>
      <c r="AB54" s="112"/>
      <c r="AC54" s="90">
        <f>SUM(AC55:AC58)</f>
        <v>324</v>
      </c>
      <c r="AD54" s="111">
        <f t="shared" ref="AD54:AF54" si="58">SUM(AD55:AD58)</f>
        <v>36</v>
      </c>
      <c r="AE54" s="111">
        <f t="shared" si="58"/>
        <v>0</v>
      </c>
      <c r="AF54" s="111">
        <f t="shared" si="58"/>
        <v>288</v>
      </c>
      <c r="AG54" s="112"/>
      <c r="AH54" s="90">
        <f t="shared" ref="AH54:AK54" si="59">SUM(AH55:AH58)</f>
        <v>0</v>
      </c>
      <c r="AI54" s="111">
        <f t="shared" si="59"/>
        <v>0</v>
      </c>
      <c r="AJ54" s="111">
        <f t="shared" si="59"/>
        <v>0</v>
      </c>
      <c r="AK54" s="111">
        <f t="shared" si="59"/>
        <v>0</v>
      </c>
    </row>
    <row r="55" spans="1:37" x14ac:dyDescent="0.25">
      <c r="A55" s="95"/>
      <c r="B55" s="96" t="s">
        <v>74</v>
      </c>
      <c r="C55" s="50">
        <v>0</v>
      </c>
      <c r="D55" s="51"/>
      <c r="E55" s="65"/>
      <c r="F55" s="65"/>
      <c r="G55" s="65"/>
      <c r="H55" s="98">
        <v>40</v>
      </c>
      <c r="I55" s="102">
        <f>J55+K55+L55</f>
        <v>58</v>
      </c>
      <c r="J55" s="103">
        <v>9</v>
      </c>
      <c r="K55" s="103"/>
      <c r="L55" s="103">
        <v>49</v>
      </c>
      <c r="M55" s="98"/>
      <c r="N55" s="99">
        <f>O55+P55+Q55</f>
        <v>0</v>
      </c>
      <c r="O55" s="100"/>
      <c r="P55" s="100"/>
      <c r="Q55" s="100"/>
      <c r="R55" s="93">
        <f t="shared" si="34"/>
        <v>23.200000000000003</v>
      </c>
      <c r="S55" s="102">
        <f>T55+U55+V55</f>
        <v>40</v>
      </c>
      <c r="T55" s="103">
        <v>9</v>
      </c>
      <c r="U55" s="103">
        <v>31</v>
      </c>
      <c r="V55" s="103"/>
      <c r="W55" s="94">
        <f t="shared" si="35"/>
        <v>0</v>
      </c>
      <c r="X55" s="99">
        <f>Y55+Z55+AA55</f>
        <v>0</v>
      </c>
      <c r="Y55" s="100"/>
      <c r="Z55" s="100"/>
      <c r="AA55" s="100"/>
      <c r="AB55" s="98"/>
      <c r="AC55" s="102">
        <f>AD55+AE55+AF55</f>
        <v>58</v>
      </c>
      <c r="AD55" s="103">
        <v>9</v>
      </c>
      <c r="AE55" s="103"/>
      <c r="AF55" s="103">
        <v>49</v>
      </c>
      <c r="AG55" s="98"/>
      <c r="AH55" s="99">
        <f>AI55+AJ55+AK55</f>
        <v>0</v>
      </c>
      <c r="AI55" s="100"/>
      <c r="AJ55" s="100"/>
      <c r="AK55" s="100"/>
    </row>
    <row r="56" spans="1:37" x14ac:dyDescent="0.25">
      <c r="A56" s="95"/>
      <c r="B56" s="96" t="s">
        <v>75</v>
      </c>
      <c r="C56" s="50">
        <v>0</v>
      </c>
      <c r="D56" s="51"/>
      <c r="E56" s="65"/>
      <c r="F56" s="65"/>
      <c r="G56" s="65"/>
      <c r="H56" s="98">
        <v>40</v>
      </c>
      <c r="I56" s="102">
        <f t="shared" ref="I56:I58" si="60">J56+K56+L56</f>
        <v>58</v>
      </c>
      <c r="J56" s="103">
        <v>9</v>
      </c>
      <c r="K56" s="103"/>
      <c r="L56" s="103">
        <v>49</v>
      </c>
      <c r="M56" s="98"/>
      <c r="N56" s="99">
        <f t="shared" ref="N56:N58" si="61">O56+P56+Q56</f>
        <v>0</v>
      </c>
      <c r="O56" s="100"/>
      <c r="P56" s="100"/>
      <c r="Q56" s="100"/>
      <c r="R56" s="93">
        <f t="shared" si="34"/>
        <v>23.200000000000003</v>
      </c>
      <c r="S56" s="102">
        <f t="shared" ref="S56:S58" si="62">T56+U56+V56</f>
        <v>41</v>
      </c>
      <c r="T56" s="103">
        <v>9</v>
      </c>
      <c r="U56" s="103">
        <v>32</v>
      </c>
      <c r="V56" s="103"/>
      <c r="W56" s="94">
        <f t="shared" si="35"/>
        <v>0</v>
      </c>
      <c r="X56" s="99">
        <f t="shared" ref="X56:X58" si="63">Y56+Z56+AA56</f>
        <v>0</v>
      </c>
      <c r="Y56" s="100"/>
      <c r="Z56" s="100"/>
      <c r="AA56" s="100"/>
      <c r="AB56" s="98"/>
      <c r="AC56" s="102">
        <f t="shared" ref="AC56:AC58" si="64">AD56+AE56+AF56</f>
        <v>58</v>
      </c>
      <c r="AD56" s="103">
        <v>9</v>
      </c>
      <c r="AE56" s="103"/>
      <c r="AF56" s="103">
        <v>49</v>
      </c>
      <c r="AG56" s="98"/>
      <c r="AH56" s="99">
        <f t="shared" ref="AH56:AH58" si="65">AI56+AJ56+AK56</f>
        <v>0</v>
      </c>
      <c r="AI56" s="100"/>
      <c r="AJ56" s="100"/>
      <c r="AK56" s="100"/>
    </row>
    <row r="57" spans="1:37" x14ac:dyDescent="0.25">
      <c r="A57" s="95"/>
      <c r="B57" s="96" t="s">
        <v>76</v>
      </c>
      <c r="C57" s="50">
        <v>0</v>
      </c>
      <c r="D57" s="51"/>
      <c r="E57" s="65"/>
      <c r="F57" s="65"/>
      <c r="G57" s="65"/>
      <c r="H57" s="98">
        <v>50</v>
      </c>
      <c r="I57" s="102">
        <f t="shared" si="60"/>
        <v>69</v>
      </c>
      <c r="J57" s="103">
        <v>9</v>
      </c>
      <c r="K57" s="103"/>
      <c r="L57" s="103">
        <v>60</v>
      </c>
      <c r="M57" s="98"/>
      <c r="N57" s="99">
        <f t="shared" si="61"/>
        <v>0</v>
      </c>
      <c r="O57" s="100"/>
      <c r="P57" s="100"/>
      <c r="Q57" s="100"/>
      <c r="R57" s="93">
        <f t="shared" si="34"/>
        <v>27.6</v>
      </c>
      <c r="S57" s="102">
        <f t="shared" si="62"/>
        <v>31</v>
      </c>
      <c r="T57" s="103">
        <v>9</v>
      </c>
      <c r="U57" s="103">
        <v>22</v>
      </c>
      <c r="V57" s="103"/>
      <c r="W57" s="94">
        <f t="shared" si="35"/>
        <v>0</v>
      </c>
      <c r="X57" s="99">
        <f t="shared" si="63"/>
        <v>0</v>
      </c>
      <c r="Y57" s="100"/>
      <c r="Z57" s="100"/>
      <c r="AA57" s="100"/>
      <c r="AB57" s="98"/>
      <c r="AC57" s="102">
        <f t="shared" si="64"/>
        <v>69</v>
      </c>
      <c r="AD57" s="103">
        <v>9</v>
      </c>
      <c r="AE57" s="103"/>
      <c r="AF57" s="103">
        <v>60</v>
      </c>
      <c r="AG57" s="98"/>
      <c r="AH57" s="99">
        <f t="shared" si="65"/>
        <v>0</v>
      </c>
      <c r="AI57" s="100"/>
      <c r="AJ57" s="100"/>
      <c r="AK57" s="100"/>
    </row>
    <row r="58" spans="1:37" x14ac:dyDescent="0.25">
      <c r="A58" s="95"/>
      <c r="B58" s="96" t="s">
        <v>77</v>
      </c>
      <c r="C58" s="50">
        <v>0</v>
      </c>
      <c r="D58" s="51"/>
      <c r="E58" s="65"/>
      <c r="F58" s="65"/>
      <c r="G58" s="65"/>
      <c r="H58" s="98">
        <v>130</v>
      </c>
      <c r="I58" s="102">
        <f t="shared" si="60"/>
        <v>139</v>
      </c>
      <c r="J58" s="103">
        <v>9</v>
      </c>
      <c r="K58" s="103"/>
      <c r="L58" s="103">
        <v>130</v>
      </c>
      <c r="M58" s="98"/>
      <c r="N58" s="99">
        <f t="shared" si="61"/>
        <v>0</v>
      </c>
      <c r="O58" s="100"/>
      <c r="P58" s="100"/>
      <c r="Q58" s="100"/>
      <c r="R58" s="93">
        <f t="shared" si="34"/>
        <v>55.6</v>
      </c>
      <c r="S58" s="102">
        <f t="shared" si="62"/>
        <v>32</v>
      </c>
      <c r="T58" s="103">
        <v>9</v>
      </c>
      <c r="U58" s="103">
        <v>23</v>
      </c>
      <c r="V58" s="103"/>
      <c r="W58" s="94">
        <f t="shared" si="35"/>
        <v>0</v>
      </c>
      <c r="X58" s="99">
        <f t="shared" si="63"/>
        <v>0</v>
      </c>
      <c r="Y58" s="100"/>
      <c r="Z58" s="100"/>
      <c r="AA58" s="100"/>
      <c r="AB58" s="98"/>
      <c r="AC58" s="102">
        <f t="shared" si="64"/>
        <v>139</v>
      </c>
      <c r="AD58" s="103">
        <v>9</v>
      </c>
      <c r="AE58" s="103"/>
      <c r="AF58" s="103">
        <v>130</v>
      </c>
      <c r="AG58" s="98"/>
      <c r="AH58" s="99">
        <f t="shared" si="65"/>
        <v>0</v>
      </c>
      <c r="AI58" s="100"/>
      <c r="AJ58" s="100"/>
      <c r="AK58" s="100"/>
    </row>
    <row r="59" spans="1:37" x14ac:dyDescent="0.25">
      <c r="A59" s="113"/>
      <c r="B59" s="79" t="s">
        <v>57</v>
      </c>
      <c r="C59" s="83">
        <v>0</v>
      </c>
      <c r="D59" s="84"/>
      <c r="E59" s="114"/>
      <c r="F59" s="114"/>
      <c r="G59" s="114"/>
      <c r="H59" s="115">
        <v>440</v>
      </c>
      <c r="I59" s="116">
        <f>I40+I47+I50+I54</f>
        <v>522</v>
      </c>
      <c r="J59" s="116"/>
      <c r="K59" s="116"/>
      <c r="L59" s="116"/>
      <c r="M59" s="115">
        <v>0</v>
      </c>
      <c r="N59" s="116">
        <f>N40</f>
        <v>0</v>
      </c>
      <c r="O59" s="116"/>
      <c r="P59" s="116"/>
      <c r="Q59" s="116"/>
      <c r="R59" s="93">
        <f t="shared" si="34"/>
        <v>187.20000000000002</v>
      </c>
      <c r="S59" s="116">
        <f>S40+S47+S50+S54</f>
        <v>270</v>
      </c>
      <c r="T59" s="116"/>
      <c r="U59" s="116"/>
      <c r="V59" s="116"/>
      <c r="W59" s="94">
        <f t="shared" si="35"/>
        <v>0</v>
      </c>
      <c r="X59" s="116">
        <f>X40</f>
        <v>0</v>
      </c>
      <c r="Y59" s="116"/>
      <c r="Z59" s="116"/>
      <c r="AA59" s="116"/>
      <c r="AB59" s="115"/>
      <c r="AC59" s="116">
        <f>AC40+AC47+AC50+AC54</f>
        <v>468</v>
      </c>
      <c r="AD59" s="116"/>
      <c r="AE59" s="116"/>
      <c r="AF59" s="116"/>
      <c r="AG59" s="115"/>
      <c r="AH59" s="116">
        <f>AH40</f>
        <v>0</v>
      </c>
      <c r="AI59" s="116"/>
      <c r="AJ59" s="116"/>
      <c r="AK59" s="116"/>
    </row>
    <row r="60" spans="1:37" x14ac:dyDescent="0.25">
      <c r="A60" s="88" t="s">
        <v>78</v>
      </c>
      <c r="B60" s="106" t="s">
        <v>79</v>
      </c>
      <c r="C60" s="107">
        <v>0</v>
      </c>
      <c r="D60" s="108">
        <f>SUM(D61:D62)</f>
        <v>0</v>
      </c>
      <c r="E60" s="109">
        <f>SUM(E61:E62)</f>
        <v>0</v>
      </c>
      <c r="F60" s="109">
        <f>SUM(F61:F62)</f>
        <v>0</v>
      </c>
      <c r="G60" s="109">
        <f>SUM(G61:G62)</f>
        <v>0</v>
      </c>
      <c r="H60" s="110">
        <v>160</v>
      </c>
      <c r="I60" s="117">
        <f>SUM(I61:I62)</f>
        <v>198</v>
      </c>
      <c r="J60" s="111">
        <f>SUM(J61:J62)</f>
        <v>36</v>
      </c>
      <c r="K60" s="111">
        <f>SUM(K61:K62)</f>
        <v>0</v>
      </c>
      <c r="L60" s="111">
        <f>SUM(L61:L62)</f>
        <v>162</v>
      </c>
      <c r="M60" s="110">
        <v>0</v>
      </c>
      <c r="N60" s="90">
        <f>SUM(N61:N62)</f>
        <v>0</v>
      </c>
      <c r="O60" s="111">
        <f>SUM(O61:O62)</f>
        <v>0</v>
      </c>
      <c r="P60" s="111">
        <f>SUM(P61:P62)</f>
        <v>0</v>
      </c>
      <c r="Q60" s="111">
        <f>SUM(Q61:Q62)</f>
        <v>0</v>
      </c>
      <c r="R60" s="93">
        <f t="shared" si="34"/>
        <v>79.2</v>
      </c>
      <c r="S60" s="117">
        <f>SUM(S61:S62)</f>
        <v>90</v>
      </c>
      <c r="T60" s="111">
        <f>SUM(T61:T62)</f>
        <v>36</v>
      </c>
      <c r="U60" s="111">
        <f>SUM(U61:U62)</f>
        <v>54</v>
      </c>
      <c r="V60" s="111">
        <f>SUM(V61:V62)</f>
        <v>0</v>
      </c>
      <c r="W60" s="94">
        <f t="shared" si="35"/>
        <v>0</v>
      </c>
      <c r="X60" s="90">
        <f>SUM(X61:X62)</f>
        <v>0</v>
      </c>
      <c r="Y60" s="111">
        <f>SUM(Y61:Y62)</f>
        <v>0</v>
      </c>
      <c r="Z60" s="111">
        <f>SUM(Z61:Z62)</f>
        <v>0</v>
      </c>
      <c r="AA60" s="111">
        <f>SUM(AA61:AA62)</f>
        <v>0</v>
      </c>
      <c r="AB60" s="112"/>
      <c r="AC60" s="117">
        <f>SUM(AC61:AC62)</f>
        <v>198</v>
      </c>
      <c r="AD60" s="111">
        <f>SUM(AD61:AD62)</f>
        <v>36</v>
      </c>
      <c r="AE60" s="111">
        <f>SUM(AE61:AE62)</f>
        <v>0</v>
      </c>
      <c r="AF60" s="111">
        <f>SUM(AF61:AF62)</f>
        <v>162</v>
      </c>
      <c r="AG60" s="112"/>
      <c r="AH60" s="90">
        <f>SUM(AH61:AH62)</f>
        <v>0</v>
      </c>
      <c r="AI60" s="111">
        <f>SUM(AI61:AI62)</f>
        <v>0</v>
      </c>
      <c r="AJ60" s="111">
        <f>SUM(AJ61:AJ62)</f>
        <v>0</v>
      </c>
      <c r="AK60" s="111">
        <f>SUM(AK61:AK62)</f>
        <v>0</v>
      </c>
    </row>
    <row r="61" spans="1:37" x14ac:dyDescent="0.25">
      <c r="A61" s="95"/>
      <c r="B61" s="96" t="s">
        <v>80</v>
      </c>
      <c r="C61" s="50">
        <v>0</v>
      </c>
      <c r="D61" s="51"/>
      <c r="E61" s="65"/>
      <c r="F61" s="65"/>
      <c r="G61" s="65"/>
      <c r="H61" s="98">
        <v>100</v>
      </c>
      <c r="I61" s="102">
        <f>J61+K61+L61</f>
        <v>117</v>
      </c>
      <c r="J61" s="103">
        <v>18</v>
      </c>
      <c r="K61" s="103"/>
      <c r="L61" s="103">
        <v>99</v>
      </c>
      <c r="M61" s="98"/>
      <c r="N61" s="99">
        <f>O61+P61+Q61</f>
        <v>0</v>
      </c>
      <c r="O61" s="100"/>
      <c r="P61" s="100"/>
      <c r="Q61" s="100"/>
      <c r="R61" s="93">
        <f t="shared" si="34"/>
        <v>46.800000000000004</v>
      </c>
      <c r="S61" s="102">
        <f>T61+U61+V61</f>
        <v>49</v>
      </c>
      <c r="T61" s="103">
        <v>18</v>
      </c>
      <c r="U61" s="103">
        <v>31</v>
      </c>
      <c r="V61" s="103"/>
      <c r="W61" s="94">
        <f t="shared" si="35"/>
        <v>0</v>
      </c>
      <c r="X61" s="99">
        <f>Y61+Z61+AA61</f>
        <v>0</v>
      </c>
      <c r="Y61" s="100"/>
      <c r="Z61" s="100"/>
      <c r="AA61" s="100"/>
      <c r="AB61" s="98"/>
      <c r="AC61" s="102">
        <f>AD61+AE61+AF61</f>
        <v>117</v>
      </c>
      <c r="AD61" s="103">
        <v>18</v>
      </c>
      <c r="AE61" s="103"/>
      <c r="AF61" s="103">
        <v>99</v>
      </c>
      <c r="AG61" s="98"/>
      <c r="AH61" s="99">
        <f>AI61+AJ61+AK61</f>
        <v>0</v>
      </c>
      <c r="AI61" s="100"/>
      <c r="AJ61" s="100"/>
      <c r="AK61" s="100"/>
    </row>
    <row r="62" spans="1:37" x14ac:dyDescent="0.25">
      <c r="A62" s="95"/>
      <c r="B62" s="96" t="s">
        <v>81</v>
      </c>
      <c r="C62" s="50">
        <v>0</v>
      </c>
      <c r="D62" s="51"/>
      <c r="E62" s="65"/>
      <c r="F62" s="65"/>
      <c r="G62" s="65"/>
      <c r="H62" s="98">
        <v>60</v>
      </c>
      <c r="I62" s="102">
        <f>J62+K62+L62</f>
        <v>81</v>
      </c>
      <c r="J62" s="103">
        <v>18</v>
      </c>
      <c r="K62" s="103"/>
      <c r="L62" s="103">
        <v>63</v>
      </c>
      <c r="M62" s="98"/>
      <c r="N62" s="99">
        <f>O62+P62+Q62</f>
        <v>0</v>
      </c>
      <c r="O62" s="100"/>
      <c r="P62" s="100"/>
      <c r="Q62" s="100"/>
      <c r="R62" s="93">
        <f t="shared" si="34"/>
        <v>32.4</v>
      </c>
      <c r="S62" s="102">
        <f>T62+U62+V62</f>
        <v>41</v>
      </c>
      <c r="T62" s="103">
        <v>18</v>
      </c>
      <c r="U62" s="103">
        <v>23</v>
      </c>
      <c r="V62" s="103"/>
      <c r="W62" s="94">
        <f t="shared" si="35"/>
        <v>0</v>
      </c>
      <c r="X62" s="99">
        <f>Y62+Z62+AA62</f>
        <v>0</v>
      </c>
      <c r="Y62" s="100"/>
      <c r="Z62" s="100"/>
      <c r="AA62" s="100"/>
      <c r="AB62" s="98"/>
      <c r="AC62" s="102">
        <f t="shared" ref="AC62" si="66">AD62+AE62+AF62</f>
        <v>81</v>
      </c>
      <c r="AD62" s="103">
        <v>18</v>
      </c>
      <c r="AE62" s="103"/>
      <c r="AF62" s="103">
        <v>63</v>
      </c>
      <c r="AG62" s="98"/>
      <c r="AH62" s="99">
        <f t="shared" ref="AH62" si="67">AI62+AJ62+AK62</f>
        <v>0</v>
      </c>
      <c r="AI62" s="100"/>
      <c r="AJ62" s="100"/>
      <c r="AK62" s="100"/>
    </row>
    <row r="63" spans="1:37" x14ac:dyDescent="0.25">
      <c r="A63" s="95"/>
      <c r="B63" s="118" t="s">
        <v>82</v>
      </c>
      <c r="C63" s="119">
        <v>0</v>
      </c>
      <c r="D63" s="120">
        <f t="shared" ref="D63:G63" si="68">SUM(D64:D66)</f>
        <v>0</v>
      </c>
      <c r="E63" s="121">
        <f t="shared" si="68"/>
        <v>0</v>
      </c>
      <c r="F63" s="121">
        <f t="shared" si="68"/>
        <v>0</v>
      </c>
      <c r="G63" s="121">
        <f t="shared" si="68"/>
        <v>0</v>
      </c>
      <c r="H63" s="122">
        <v>180</v>
      </c>
      <c r="I63" s="90">
        <f>SUM(I64:I66)</f>
        <v>180</v>
      </c>
      <c r="J63" s="123">
        <f t="shared" ref="J63:L63" si="69">SUM(J64:J66)</f>
        <v>18</v>
      </c>
      <c r="K63" s="123">
        <f t="shared" si="69"/>
        <v>0</v>
      </c>
      <c r="L63" s="123">
        <f t="shared" si="69"/>
        <v>162</v>
      </c>
      <c r="M63" s="122">
        <v>0</v>
      </c>
      <c r="N63" s="90">
        <f t="shared" ref="N63:Q63" si="70">SUM(N64:N66)</f>
        <v>0</v>
      </c>
      <c r="O63" s="123">
        <f t="shared" si="70"/>
        <v>0</v>
      </c>
      <c r="P63" s="123">
        <f t="shared" si="70"/>
        <v>0</v>
      </c>
      <c r="Q63" s="123">
        <f t="shared" si="70"/>
        <v>0</v>
      </c>
      <c r="R63" s="93">
        <f t="shared" si="34"/>
        <v>0</v>
      </c>
      <c r="S63" s="90">
        <f>SUM(S64:S66)</f>
        <v>0</v>
      </c>
      <c r="T63" s="123">
        <f t="shared" ref="T63:V63" si="71">SUM(T64:T66)</f>
        <v>0</v>
      </c>
      <c r="U63" s="123">
        <f t="shared" si="71"/>
        <v>0</v>
      </c>
      <c r="V63" s="123">
        <f t="shared" si="71"/>
        <v>0</v>
      </c>
      <c r="W63" s="94">
        <f t="shared" si="35"/>
        <v>72</v>
      </c>
      <c r="X63" s="90">
        <f t="shared" ref="X63:AA63" si="72">SUM(X64:X66)</f>
        <v>0</v>
      </c>
      <c r="Y63" s="123">
        <f t="shared" si="72"/>
        <v>0</v>
      </c>
      <c r="Z63" s="123">
        <f t="shared" si="72"/>
        <v>0</v>
      </c>
      <c r="AA63" s="123">
        <f t="shared" si="72"/>
        <v>0</v>
      </c>
      <c r="AB63" s="89"/>
      <c r="AC63" s="90">
        <f>SUM(AC64:AC66)</f>
        <v>0</v>
      </c>
      <c r="AD63" s="123">
        <f t="shared" ref="AD63:AF63" si="73">SUM(AD64:AD66)</f>
        <v>0</v>
      </c>
      <c r="AE63" s="123">
        <f t="shared" si="73"/>
        <v>0</v>
      </c>
      <c r="AF63" s="123">
        <f t="shared" si="73"/>
        <v>0</v>
      </c>
      <c r="AG63" s="89"/>
      <c r="AH63" s="90">
        <f t="shared" ref="AH63:AK63" si="74">SUM(AH64:AH66)</f>
        <v>180</v>
      </c>
      <c r="AI63" s="123">
        <f t="shared" si="74"/>
        <v>18</v>
      </c>
      <c r="AJ63" s="123">
        <f t="shared" si="74"/>
        <v>0</v>
      </c>
      <c r="AK63" s="123">
        <f t="shared" si="74"/>
        <v>162</v>
      </c>
    </row>
    <row r="64" spans="1:37" x14ac:dyDescent="0.25">
      <c r="A64" s="95"/>
      <c r="B64" s="124" t="s">
        <v>83</v>
      </c>
      <c r="C64" s="125">
        <v>0</v>
      </c>
      <c r="D64" s="51"/>
      <c r="E64" s="126"/>
      <c r="F64" s="126"/>
      <c r="G64" s="126"/>
      <c r="H64" s="127">
        <v>100</v>
      </c>
      <c r="I64" s="102">
        <f>J64+K64+L64</f>
        <v>100</v>
      </c>
      <c r="J64" s="102">
        <v>9</v>
      </c>
      <c r="K64" s="102"/>
      <c r="L64" s="102">
        <v>91</v>
      </c>
      <c r="M64" s="127"/>
      <c r="N64" s="102">
        <f>O64+P64+Q64</f>
        <v>0</v>
      </c>
      <c r="O64" s="102"/>
      <c r="P64" s="102"/>
      <c r="Q64" s="102"/>
      <c r="R64" s="93">
        <f t="shared" si="34"/>
        <v>0</v>
      </c>
      <c r="S64" s="102">
        <f>T64+U64+V64</f>
        <v>0</v>
      </c>
      <c r="T64" s="102"/>
      <c r="U64" s="102"/>
      <c r="V64" s="102"/>
      <c r="W64" s="94">
        <f t="shared" si="35"/>
        <v>40</v>
      </c>
      <c r="X64" s="102">
        <f>Y64+Z64+AA64</f>
        <v>0</v>
      </c>
      <c r="Y64" s="102"/>
      <c r="Z64" s="102"/>
      <c r="AA64" s="102"/>
      <c r="AB64" s="127"/>
      <c r="AC64" s="102">
        <f>AD64+AE64+AF64</f>
        <v>0</v>
      </c>
      <c r="AD64" s="102"/>
      <c r="AE64" s="102"/>
      <c r="AF64" s="102"/>
      <c r="AG64" s="127"/>
      <c r="AH64" s="102">
        <f>AI64+AJ64+AK64</f>
        <v>100</v>
      </c>
      <c r="AI64" s="102">
        <v>9</v>
      </c>
      <c r="AJ64" s="102"/>
      <c r="AK64" s="102">
        <v>91</v>
      </c>
    </row>
    <row r="65" spans="1:37" ht="24" x14ac:dyDescent="0.25">
      <c r="A65" s="95"/>
      <c r="B65" s="124" t="s">
        <v>84</v>
      </c>
      <c r="C65" s="125"/>
      <c r="D65" s="51"/>
      <c r="E65" s="126"/>
      <c r="F65" s="126"/>
      <c r="G65" s="126"/>
      <c r="H65" s="127">
        <v>50</v>
      </c>
      <c r="I65" s="102">
        <f t="shared" ref="I65:I66" si="75">J65+K65+L65</f>
        <v>50</v>
      </c>
      <c r="J65" s="102">
        <v>6</v>
      </c>
      <c r="K65" s="102"/>
      <c r="L65" s="102">
        <v>44</v>
      </c>
      <c r="M65" s="127"/>
      <c r="N65" s="102">
        <f t="shared" ref="N65:N66" si="76">O65+P65+Q65</f>
        <v>0</v>
      </c>
      <c r="O65" s="102"/>
      <c r="P65" s="102"/>
      <c r="Q65" s="102"/>
      <c r="R65" s="93">
        <f t="shared" si="34"/>
        <v>0</v>
      </c>
      <c r="S65" s="102">
        <f t="shared" ref="S65:S66" si="77">T65+U65+V65</f>
        <v>0</v>
      </c>
      <c r="T65" s="102"/>
      <c r="U65" s="102"/>
      <c r="V65" s="102"/>
      <c r="W65" s="94">
        <f t="shared" si="35"/>
        <v>20</v>
      </c>
      <c r="X65" s="102">
        <f t="shared" ref="X65:X66" si="78">Y65+Z65+AA65</f>
        <v>0</v>
      </c>
      <c r="Y65" s="102"/>
      <c r="Z65" s="102"/>
      <c r="AA65" s="102"/>
      <c r="AB65" s="127"/>
      <c r="AC65" s="102">
        <f>AD65+AE65+AF65</f>
        <v>0</v>
      </c>
      <c r="AD65" s="102"/>
      <c r="AE65" s="102"/>
      <c r="AF65" s="102"/>
      <c r="AG65" s="127"/>
      <c r="AH65" s="102">
        <f>AI65+AJ65+AK65</f>
        <v>50</v>
      </c>
      <c r="AI65" s="102">
        <v>6</v>
      </c>
      <c r="AJ65" s="102"/>
      <c r="AK65" s="102">
        <v>44</v>
      </c>
    </row>
    <row r="66" spans="1:37" x14ac:dyDescent="0.25">
      <c r="A66" s="95"/>
      <c r="B66" s="124" t="s">
        <v>85</v>
      </c>
      <c r="C66" s="125">
        <v>0</v>
      </c>
      <c r="D66" s="51"/>
      <c r="E66" s="126"/>
      <c r="F66" s="126"/>
      <c r="G66" s="126"/>
      <c r="H66" s="127">
        <v>30</v>
      </c>
      <c r="I66" s="102">
        <f t="shared" si="75"/>
        <v>30</v>
      </c>
      <c r="J66" s="102">
        <v>3</v>
      </c>
      <c r="K66" s="102"/>
      <c r="L66" s="102">
        <v>27</v>
      </c>
      <c r="M66" s="127"/>
      <c r="N66" s="102">
        <f t="shared" si="76"/>
        <v>0</v>
      </c>
      <c r="O66" s="102"/>
      <c r="P66" s="102"/>
      <c r="Q66" s="102"/>
      <c r="R66" s="93">
        <f t="shared" si="34"/>
        <v>0</v>
      </c>
      <c r="S66" s="102">
        <f t="shared" si="77"/>
        <v>0</v>
      </c>
      <c r="T66" s="102"/>
      <c r="U66" s="102"/>
      <c r="V66" s="102"/>
      <c r="W66" s="94">
        <f t="shared" si="35"/>
        <v>12</v>
      </c>
      <c r="X66" s="102">
        <f t="shared" si="78"/>
        <v>0</v>
      </c>
      <c r="Y66" s="102"/>
      <c r="Z66" s="102"/>
      <c r="AA66" s="102"/>
      <c r="AB66" s="127"/>
      <c r="AC66" s="102">
        <f>AD66+AE66+AF66</f>
        <v>0</v>
      </c>
      <c r="AD66" s="102"/>
      <c r="AE66" s="102"/>
      <c r="AF66" s="102"/>
      <c r="AG66" s="127"/>
      <c r="AH66" s="102">
        <f>AI66+AJ66+AK66</f>
        <v>30</v>
      </c>
      <c r="AI66" s="102">
        <v>3</v>
      </c>
      <c r="AJ66" s="102"/>
      <c r="AK66" s="102">
        <v>27</v>
      </c>
    </row>
    <row r="67" spans="1:37" x14ac:dyDescent="0.25">
      <c r="A67" s="128"/>
      <c r="B67" s="129" t="s">
        <v>86</v>
      </c>
      <c r="C67" s="130">
        <v>0</v>
      </c>
      <c r="D67" s="131"/>
      <c r="E67" s="132"/>
      <c r="F67" s="132"/>
      <c r="G67" s="132"/>
      <c r="H67" s="133">
        <v>340</v>
      </c>
      <c r="I67" s="134">
        <f>I60+I63</f>
        <v>378</v>
      </c>
      <c r="J67" s="135"/>
      <c r="K67" s="135"/>
      <c r="L67" s="135"/>
      <c r="M67" s="133">
        <v>0</v>
      </c>
      <c r="N67" s="136"/>
      <c r="O67" s="137"/>
      <c r="P67" s="137"/>
      <c r="Q67" s="137"/>
      <c r="R67" s="93">
        <f t="shared" si="34"/>
        <v>79.2</v>
      </c>
      <c r="S67" s="134">
        <f>S60+S63</f>
        <v>90</v>
      </c>
      <c r="T67" s="135"/>
      <c r="U67" s="135"/>
      <c r="V67" s="135"/>
      <c r="W67" s="94">
        <f t="shared" si="35"/>
        <v>72</v>
      </c>
      <c r="X67" s="136"/>
      <c r="Y67" s="137"/>
      <c r="Z67" s="137"/>
      <c r="AA67" s="137"/>
      <c r="AB67" s="133"/>
      <c r="AC67" s="134">
        <f>AC60+AC63</f>
        <v>198</v>
      </c>
      <c r="AD67" s="135"/>
      <c r="AE67" s="135"/>
      <c r="AF67" s="135"/>
      <c r="AG67" s="133"/>
      <c r="AH67" s="136">
        <f>AH60+AH63</f>
        <v>180</v>
      </c>
      <c r="AI67" s="137"/>
      <c r="AJ67" s="137"/>
      <c r="AK67" s="137"/>
    </row>
    <row r="68" spans="1:37" x14ac:dyDescent="0.25">
      <c r="A68" s="138" t="s">
        <v>87</v>
      </c>
      <c r="B68" s="118" t="s">
        <v>88</v>
      </c>
      <c r="C68" s="119">
        <v>0</v>
      </c>
      <c r="D68" s="120">
        <f t="shared" ref="D68:G68" si="79">SUM(D69:D70)</f>
        <v>0</v>
      </c>
      <c r="E68" s="121">
        <f t="shared" si="79"/>
        <v>0</v>
      </c>
      <c r="F68" s="121">
        <f t="shared" si="79"/>
        <v>0</v>
      </c>
      <c r="G68" s="121">
        <f t="shared" si="79"/>
        <v>0</v>
      </c>
      <c r="H68" s="122"/>
      <c r="I68" s="90">
        <f>SUM(I69:I70)</f>
        <v>0</v>
      </c>
      <c r="J68" s="123">
        <f t="shared" ref="J68:L68" si="80">SUM(J69:J70)</f>
        <v>0</v>
      </c>
      <c r="K68" s="123">
        <f t="shared" si="80"/>
        <v>0</v>
      </c>
      <c r="L68" s="123">
        <f t="shared" si="80"/>
        <v>0</v>
      </c>
      <c r="M68" s="122">
        <v>230</v>
      </c>
      <c r="N68" s="90">
        <f>SUM(N69:N70)</f>
        <v>264</v>
      </c>
      <c r="O68" s="123">
        <f>SUM(O69:O70)</f>
        <v>15</v>
      </c>
      <c r="P68" s="123">
        <f t="shared" ref="P68:Q68" si="81">SUM(P69:P70)</f>
        <v>0</v>
      </c>
      <c r="Q68" s="123">
        <f t="shared" si="81"/>
        <v>249</v>
      </c>
      <c r="R68" s="93">
        <f t="shared" si="34"/>
        <v>0</v>
      </c>
      <c r="S68" s="90">
        <f>SUM(S69:S70)</f>
        <v>0</v>
      </c>
      <c r="T68" s="123">
        <f t="shared" ref="T68:V68" si="82">SUM(T69:T70)</f>
        <v>0</v>
      </c>
      <c r="U68" s="123">
        <f t="shared" si="82"/>
        <v>0</v>
      </c>
      <c r="V68" s="123">
        <f t="shared" si="82"/>
        <v>0</v>
      </c>
      <c r="W68" s="94">
        <f t="shared" si="35"/>
        <v>105.60000000000001</v>
      </c>
      <c r="X68" s="90">
        <f t="shared" ref="X68:AA68" si="83">SUM(X69:X70)</f>
        <v>0</v>
      </c>
      <c r="Y68" s="123">
        <f t="shared" si="83"/>
        <v>0</v>
      </c>
      <c r="Z68" s="123">
        <f t="shared" si="83"/>
        <v>0</v>
      </c>
      <c r="AA68" s="123">
        <f t="shared" si="83"/>
        <v>0</v>
      </c>
      <c r="AB68" s="89"/>
      <c r="AC68" s="90">
        <f>SUM(AC69:AC70)</f>
        <v>0</v>
      </c>
      <c r="AD68" s="123">
        <f t="shared" ref="AD68:AF68" si="84">SUM(AD69:AD70)</f>
        <v>0</v>
      </c>
      <c r="AE68" s="123">
        <f t="shared" si="84"/>
        <v>0</v>
      </c>
      <c r="AF68" s="123">
        <f t="shared" si="84"/>
        <v>0</v>
      </c>
      <c r="AG68" s="89"/>
      <c r="AH68" s="90">
        <f t="shared" ref="AH68:AK68" si="85">SUM(AH69:AH70)</f>
        <v>264</v>
      </c>
      <c r="AI68" s="123">
        <f t="shared" si="85"/>
        <v>15</v>
      </c>
      <c r="AJ68" s="123">
        <f t="shared" si="85"/>
        <v>0</v>
      </c>
      <c r="AK68" s="123">
        <f t="shared" si="85"/>
        <v>249</v>
      </c>
    </row>
    <row r="69" spans="1:37" x14ac:dyDescent="0.25">
      <c r="A69" s="95"/>
      <c r="B69" s="96" t="s">
        <v>89</v>
      </c>
      <c r="C69" s="125">
        <v>0</v>
      </c>
      <c r="D69" s="51"/>
      <c r="E69" s="126"/>
      <c r="F69" s="126"/>
      <c r="G69" s="126"/>
      <c r="H69" s="127"/>
      <c r="I69" s="102">
        <f>J69+K69+L69</f>
        <v>0</v>
      </c>
      <c r="J69" s="102"/>
      <c r="K69" s="102"/>
      <c r="L69" s="102"/>
      <c r="M69" s="127">
        <v>180</v>
      </c>
      <c r="N69" s="102">
        <f>O69+P69+Q69</f>
        <v>195</v>
      </c>
      <c r="O69" s="102">
        <v>7</v>
      </c>
      <c r="P69" s="102"/>
      <c r="Q69" s="102">
        <v>188</v>
      </c>
      <c r="R69" s="93">
        <f t="shared" si="34"/>
        <v>0</v>
      </c>
      <c r="S69" s="102">
        <f>T69+U69+V69</f>
        <v>0</v>
      </c>
      <c r="T69" s="102"/>
      <c r="U69" s="102"/>
      <c r="V69" s="102"/>
      <c r="W69" s="94">
        <f t="shared" si="35"/>
        <v>78</v>
      </c>
      <c r="X69" s="102">
        <f>Y69+Z69+AA69</f>
        <v>0</v>
      </c>
      <c r="Y69" s="102"/>
      <c r="Z69" s="102"/>
      <c r="AA69" s="102"/>
      <c r="AB69" s="127"/>
      <c r="AC69" s="102">
        <f>AD69+AE69+AF69</f>
        <v>0</v>
      </c>
      <c r="AD69" s="102"/>
      <c r="AE69" s="102"/>
      <c r="AF69" s="102"/>
      <c r="AG69" s="127"/>
      <c r="AH69" s="102">
        <f>AI69+AJ69+AK69</f>
        <v>195</v>
      </c>
      <c r="AI69" s="102">
        <v>7</v>
      </c>
      <c r="AJ69" s="102"/>
      <c r="AK69" s="102">
        <v>188</v>
      </c>
    </row>
    <row r="70" spans="1:37" x14ac:dyDescent="0.25">
      <c r="A70" s="95"/>
      <c r="B70" s="96" t="s">
        <v>90</v>
      </c>
      <c r="C70" s="125">
        <v>0</v>
      </c>
      <c r="D70" s="51"/>
      <c r="E70" s="126"/>
      <c r="F70" s="126"/>
      <c r="G70" s="126"/>
      <c r="H70" s="127"/>
      <c r="I70" s="102">
        <f>J70+K70+L70</f>
        <v>0</v>
      </c>
      <c r="J70" s="102"/>
      <c r="K70" s="102"/>
      <c r="L70" s="102"/>
      <c r="M70" s="127">
        <v>50</v>
      </c>
      <c r="N70" s="102">
        <f>O70+P70+Q70</f>
        <v>69</v>
      </c>
      <c r="O70" s="102">
        <v>8</v>
      </c>
      <c r="P70" s="102"/>
      <c r="Q70" s="102">
        <v>61</v>
      </c>
      <c r="R70" s="93">
        <f t="shared" si="34"/>
        <v>0</v>
      </c>
      <c r="S70" s="102">
        <f>T70+U70+V70</f>
        <v>0</v>
      </c>
      <c r="T70" s="102"/>
      <c r="U70" s="102"/>
      <c r="V70" s="102"/>
      <c r="W70" s="94">
        <f t="shared" si="35"/>
        <v>27.6</v>
      </c>
      <c r="X70" s="102">
        <f>Y70+Z70+AA70</f>
        <v>0</v>
      </c>
      <c r="Y70" s="102"/>
      <c r="Z70" s="102"/>
      <c r="AA70" s="102"/>
      <c r="AB70" s="127"/>
      <c r="AC70" s="102">
        <f>AD70+AE70+AF70</f>
        <v>0</v>
      </c>
      <c r="AD70" s="102"/>
      <c r="AE70" s="102"/>
      <c r="AF70" s="102"/>
      <c r="AG70" s="127"/>
      <c r="AH70" s="102">
        <f>AI70+AJ70+AK70</f>
        <v>69</v>
      </c>
      <c r="AI70" s="102">
        <v>8</v>
      </c>
      <c r="AJ70" s="102"/>
      <c r="AK70" s="102">
        <v>61</v>
      </c>
    </row>
    <row r="71" spans="1:37" ht="36" x14ac:dyDescent="0.25">
      <c r="A71" s="95"/>
      <c r="B71" s="75" t="s">
        <v>91</v>
      </c>
      <c r="C71" s="36">
        <v>0</v>
      </c>
      <c r="D71" s="39">
        <f t="shared" ref="D71:G71" si="86">SUM(D72:D74)</f>
        <v>0</v>
      </c>
      <c r="E71" s="38">
        <f t="shared" si="86"/>
        <v>0</v>
      </c>
      <c r="F71" s="38">
        <f t="shared" si="86"/>
        <v>0</v>
      </c>
      <c r="G71" s="38">
        <f t="shared" si="86"/>
        <v>0</v>
      </c>
      <c r="H71" s="89"/>
      <c r="I71" s="90">
        <f>SUM(I72:I74)</f>
        <v>0</v>
      </c>
      <c r="J71" s="91">
        <f t="shared" ref="J71:L71" si="87">SUM(J72:J74)</f>
        <v>0</v>
      </c>
      <c r="K71" s="91">
        <f t="shared" si="87"/>
        <v>0</v>
      </c>
      <c r="L71" s="91">
        <f t="shared" si="87"/>
        <v>0</v>
      </c>
      <c r="M71" s="89">
        <v>260</v>
      </c>
      <c r="N71" s="90">
        <f t="shared" ref="N71:Q71" si="88">SUM(N72:N74)</f>
        <v>295</v>
      </c>
      <c r="O71" s="91">
        <f t="shared" si="88"/>
        <v>31</v>
      </c>
      <c r="P71" s="91">
        <f t="shared" si="88"/>
        <v>0</v>
      </c>
      <c r="Q71" s="91">
        <f t="shared" si="88"/>
        <v>264</v>
      </c>
      <c r="R71" s="93">
        <f t="shared" si="34"/>
        <v>0</v>
      </c>
      <c r="S71" s="90">
        <f>SUM(S72:S74)</f>
        <v>0</v>
      </c>
      <c r="T71" s="91">
        <f>SUM(T72:T74)</f>
        <v>0</v>
      </c>
      <c r="U71" s="91">
        <f t="shared" ref="U71:V71" si="89">SUM(U72:U74)</f>
        <v>0</v>
      </c>
      <c r="V71" s="91">
        <f t="shared" si="89"/>
        <v>0</v>
      </c>
      <c r="W71" s="94">
        <f t="shared" si="35"/>
        <v>118</v>
      </c>
      <c r="X71" s="90">
        <f t="shared" ref="X71:AA71" si="90">SUM(X72:X74)</f>
        <v>0</v>
      </c>
      <c r="Y71" s="91">
        <f t="shared" si="90"/>
        <v>0</v>
      </c>
      <c r="Z71" s="91">
        <f t="shared" si="90"/>
        <v>0</v>
      </c>
      <c r="AA71" s="91">
        <f t="shared" si="90"/>
        <v>0</v>
      </c>
      <c r="AB71" s="89"/>
      <c r="AC71" s="90">
        <f>SUM(AC72:AC74)</f>
        <v>0</v>
      </c>
      <c r="AD71" s="91">
        <f t="shared" ref="AD71:AF71" si="91">SUM(AD72:AD74)</f>
        <v>0</v>
      </c>
      <c r="AE71" s="91">
        <f t="shared" si="91"/>
        <v>0</v>
      </c>
      <c r="AF71" s="91">
        <f t="shared" si="91"/>
        <v>0</v>
      </c>
      <c r="AG71" s="89"/>
      <c r="AH71" s="90">
        <f t="shared" ref="AH71:AK71" si="92">SUM(AH72:AH74)</f>
        <v>295</v>
      </c>
      <c r="AI71" s="91">
        <f t="shared" si="92"/>
        <v>31</v>
      </c>
      <c r="AJ71" s="91">
        <f t="shared" si="92"/>
        <v>0</v>
      </c>
      <c r="AK71" s="91">
        <f t="shared" si="92"/>
        <v>264</v>
      </c>
    </row>
    <row r="72" spans="1:37" x14ac:dyDescent="0.25">
      <c r="A72" s="95"/>
      <c r="B72" s="76" t="s">
        <v>92</v>
      </c>
      <c r="C72" s="50">
        <v>0</v>
      </c>
      <c r="D72" s="51"/>
      <c r="E72" s="65"/>
      <c r="F72" s="65"/>
      <c r="G72" s="65"/>
      <c r="H72" s="98"/>
      <c r="I72" s="99">
        <f>J72+K72+L72</f>
        <v>0</v>
      </c>
      <c r="J72" s="100"/>
      <c r="K72" s="100"/>
      <c r="L72" s="100"/>
      <c r="M72" s="101">
        <v>160</v>
      </c>
      <c r="N72" s="102">
        <f>O72+P72+Q72</f>
        <v>175</v>
      </c>
      <c r="O72" s="103">
        <v>15</v>
      </c>
      <c r="P72" s="103"/>
      <c r="Q72" s="103">
        <v>160</v>
      </c>
      <c r="R72" s="93">
        <f t="shared" si="34"/>
        <v>0</v>
      </c>
      <c r="S72" s="99">
        <f>T72+U72+V72</f>
        <v>0</v>
      </c>
      <c r="T72" s="100"/>
      <c r="U72" s="100"/>
      <c r="V72" s="100"/>
      <c r="W72" s="94">
        <f t="shared" si="35"/>
        <v>70</v>
      </c>
      <c r="X72" s="102">
        <f>Y72+Z72+AA72</f>
        <v>0</v>
      </c>
      <c r="Y72" s="103"/>
      <c r="Z72" s="103"/>
      <c r="AA72" s="103"/>
      <c r="AB72" s="98"/>
      <c r="AC72" s="99">
        <f>AD72+AE72+AF72</f>
        <v>0</v>
      </c>
      <c r="AD72" s="100"/>
      <c r="AE72" s="100"/>
      <c r="AF72" s="100"/>
      <c r="AG72" s="101"/>
      <c r="AH72" s="102">
        <f>AI72+AJ72+AK72</f>
        <v>175</v>
      </c>
      <c r="AI72" s="103">
        <v>15</v>
      </c>
      <c r="AJ72" s="103"/>
      <c r="AK72" s="103">
        <v>160</v>
      </c>
    </row>
    <row r="73" spans="1:37" ht="24" x14ac:dyDescent="0.25">
      <c r="A73" s="95"/>
      <c r="B73" s="76" t="s">
        <v>93</v>
      </c>
      <c r="C73" s="50"/>
      <c r="D73" s="51"/>
      <c r="E73" s="65"/>
      <c r="F73" s="65"/>
      <c r="G73" s="65"/>
      <c r="H73" s="98"/>
      <c r="I73" s="99">
        <f t="shared" ref="I73:I74" si="93">J73+K73+L73</f>
        <v>0</v>
      </c>
      <c r="J73" s="100"/>
      <c r="K73" s="100"/>
      <c r="L73" s="100"/>
      <c r="M73" s="101">
        <v>50</v>
      </c>
      <c r="N73" s="102">
        <f t="shared" ref="N73:N74" si="94">O73+P73+Q73</f>
        <v>60</v>
      </c>
      <c r="O73" s="103">
        <v>8</v>
      </c>
      <c r="P73" s="103"/>
      <c r="Q73" s="103">
        <v>52</v>
      </c>
      <c r="R73" s="93">
        <f t="shared" si="34"/>
        <v>0</v>
      </c>
      <c r="S73" s="99">
        <f t="shared" ref="S73:S74" si="95">T73+U73+V73</f>
        <v>0</v>
      </c>
      <c r="T73" s="100"/>
      <c r="U73" s="100"/>
      <c r="V73" s="100"/>
      <c r="W73" s="94">
        <f t="shared" si="35"/>
        <v>24</v>
      </c>
      <c r="X73" s="102">
        <f t="shared" ref="X73:X74" si="96">Y73+Z73+AA73</f>
        <v>0</v>
      </c>
      <c r="Y73" s="103"/>
      <c r="Z73" s="103"/>
      <c r="AA73" s="103"/>
      <c r="AB73" s="98"/>
      <c r="AC73" s="99">
        <f t="shared" ref="AC73:AC74" si="97">AD73+AE73+AF73</f>
        <v>0</v>
      </c>
      <c r="AD73" s="100"/>
      <c r="AE73" s="100"/>
      <c r="AF73" s="100"/>
      <c r="AG73" s="101"/>
      <c r="AH73" s="102">
        <f>AI73+AJ73+AK73</f>
        <v>60</v>
      </c>
      <c r="AI73" s="103">
        <v>8</v>
      </c>
      <c r="AJ73" s="103"/>
      <c r="AK73" s="103">
        <v>52</v>
      </c>
    </row>
    <row r="74" spans="1:37" ht="24" x14ac:dyDescent="0.25">
      <c r="A74" s="95"/>
      <c r="B74" s="76" t="s">
        <v>94</v>
      </c>
      <c r="C74" s="50">
        <v>0</v>
      </c>
      <c r="D74" s="51"/>
      <c r="E74" s="65"/>
      <c r="F74" s="65"/>
      <c r="G74" s="65"/>
      <c r="H74" s="98"/>
      <c r="I74" s="99">
        <f t="shared" si="93"/>
        <v>0</v>
      </c>
      <c r="J74" s="100"/>
      <c r="K74" s="100"/>
      <c r="L74" s="100"/>
      <c r="M74" s="98">
        <v>50</v>
      </c>
      <c r="N74" s="102">
        <f t="shared" si="94"/>
        <v>60</v>
      </c>
      <c r="O74" s="103">
        <v>8</v>
      </c>
      <c r="P74" s="103"/>
      <c r="Q74" s="103">
        <v>52</v>
      </c>
      <c r="R74" s="93">
        <f t="shared" si="34"/>
        <v>0</v>
      </c>
      <c r="S74" s="99">
        <f t="shared" si="95"/>
        <v>0</v>
      </c>
      <c r="T74" s="100"/>
      <c r="U74" s="100"/>
      <c r="V74" s="100"/>
      <c r="W74" s="94">
        <f t="shared" si="35"/>
        <v>24</v>
      </c>
      <c r="X74" s="102">
        <f t="shared" si="96"/>
        <v>0</v>
      </c>
      <c r="Y74" s="103"/>
      <c r="Z74" s="103"/>
      <c r="AA74" s="103"/>
      <c r="AB74" s="98"/>
      <c r="AC74" s="99">
        <f t="shared" si="97"/>
        <v>0</v>
      </c>
      <c r="AD74" s="100"/>
      <c r="AE74" s="100"/>
      <c r="AF74" s="100"/>
      <c r="AG74" s="98"/>
      <c r="AH74" s="102">
        <f>AI74+AJ74+AK74</f>
        <v>60</v>
      </c>
      <c r="AI74" s="103">
        <v>8</v>
      </c>
      <c r="AJ74" s="103"/>
      <c r="AK74" s="103">
        <v>52</v>
      </c>
    </row>
    <row r="75" spans="1:37" x14ac:dyDescent="0.25">
      <c r="A75" s="128"/>
      <c r="B75" s="139" t="s">
        <v>86</v>
      </c>
      <c r="C75" s="140">
        <v>0</v>
      </c>
      <c r="D75" s="141"/>
      <c r="E75" s="142"/>
      <c r="F75" s="142"/>
      <c r="G75" s="142"/>
      <c r="H75" s="143"/>
      <c r="I75" s="144">
        <f>I68+I71</f>
        <v>0</v>
      </c>
      <c r="J75" s="145"/>
      <c r="K75" s="145"/>
      <c r="L75" s="145"/>
      <c r="M75" s="143">
        <v>490</v>
      </c>
      <c r="N75" s="146">
        <f>N68+N71</f>
        <v>559</v>
      </c>
      <c r="O75" s="147"/>
      <c r="P75" s="147"/>
      <c r="Q75" s="147"/>
      <c r="R75" s="93">
        <f t="shared" si="34"/>
        <v>0</v>
      </c>
      <c r="S75" s="144">
        <f>S68+S71</f>
        <v>0</v>
      </c>
      <c r="T75" s="145"/>
      <c r="U75" s="145"/>
      <c r="V75" s="145"/>
      <c r="W75" s="94">
        <f t="shared" si="35"/>
        <v>223.60000000000002</v>
      </c>
      <c r="X75" s="146">
        <f>X63+X68</f>
        <v>0</v>
      </c>
      <c r="Y75" s="147"/>
      <c r="Z75" s="147"/>
      <c r="AA75" s="147"/>
      <c r="AB75" s="143"/>
      <c r="AC75" s="144">
        <f>AC63+AC68</f>
        <v>0</v>
      </c>
      <c r="AD75" s="145"/>
      <c r="AE75" s="145"/>
      <c r="AF75" s="145"/>
      <c r="AG75" s="143"/>
      <c r="AH75" s="146">
        <f>AH68+AH71</f>
        <v>559</v>
      </c>
      <c r="AI75" s="147"/>
      <c r="AJ75" s="147"/>
      <c r="AK75" s="147"/>
    </row>
    <row r="76" spans="1:37" ht="24" x14ac:dyDescent="0.25">
      <c r="A76" s="148" t="s">
        <v>95</v>
      </c>
      <c r="B76" s="75" t="s">
        <v>96</v>
      </c>
      <c r="C76" s="36">
        <v>0</v>
      </c>
      <c r="D76" s="39">
        <f>SUM(D77:D84)</f>
        <v>0</v>
      </c>
      <c r="E76" s="38">
        <f>SUM(E77:E84)</f>
        <v>0</v>
      </c>
      <c r="F76" s="38">
        <f>SUM(F77:F84)</f>
        <v>0</v>
      </c>
      <c r="G76" s="38">
        <f>SUM(G77:G84)</f>
        <v>0</v>
      </c>
      <c r="H76" s="89"/>
      <c r="I76" s="90">
        <f>SUM(I77:I79)</f>
        <v>0</v>
      </c>
      <c r="J76" s="91">
        <f t="shared" ref="J76:L76" si="98">SUM(J77:J79)</f>
        <v>0</v>
      </c>
      <c r="K76" s="91">
        <f t="shared" si="98"/>
        <v>0</v>
      </c>
      <c r="L76" s="91">
        <f t="shared" si="98"/>
        <v>0</v>
      </c>
      <c r="M76" s="89">
        <v>130</v>
      </c>
      <c r="N76" s="90">
        <f>SUM(N77:N79)</f>
        <v>140</v>
      </c>
      <c r="O76" s="91">
        <f>SUM(O77:O79)</f>
        <v>16</v>
      </c>
      <c r="P76" s="91">
        <f>SUM(P77:P84)</f>
        <v>0</v>
      </c>
      <c r="Q76" s="91">
        <f>SUM(Q77:Q79)</f>
        <v>124</v>
      </c>
      <c r="R76" s="93">
        <f t="shared" si="34"/>
        <v>0</v>
      </c>
      <c r="S76" s="90">
        <f>SUM(S77:S79)</f>
        <v>0</v>
      </c>
      <c r="T76" s="91">
        <f>SUM(T77:T79)</f>
        <v>0</v>
      </c>
      <c r="U76" s="91">
        <f>SUM(U77:U79)</f>
        <v>0</v>
      </c>
      <c r="V76" s="91">
        <f>SUM(V77:V84)</f>
        <v>0</v>
      </c>
      <c r="W76" s="94">
        <f t="shared" si="35"/>
        <v>56</v>
      </c>
      <c r="X76" s="90">
        <f>SUM(X77:X79)</f>
        <v>0</v>
      </c>
      <c r="Y76" s="91">
        <f>SUM(Y77:Y84)</f>
        <v>0</v>
      </c>
      <c r="Z76" s="91">
        <f>SUM(Z77:Z84)</f>
        <v>0</v>
      </c>
      <c r="AA76" s="91">
        <f>SUM(AA77:AA84)</f>
        <v>0</v>
      </c>
      <c r="AB76" s="89"/>
      <c r="AC76" s="90">
        <f>SUM(AC77:AC79)</f>
        <v>0</v>
      </c>
      <c r="AD76" s="91">
        <f>SUM(AD77:AD79)</f>
        <v>0</v>
      </c>
      <c r="AE76" s="91">
        <f>SUM(AE77:AE84)</f>
        <v>0</v>
      </c>
      <c r="AF76" s="91">
        <f>SUM(AF77:AF79)</f>
        <v>0</v>
      </c>
      <c r="AG76" s="89"/>
      <c r="AH76" s="90">
        <f>SUM(AH77:AH79)</f>
        <v>140</v>
      </c>
      <c r="AI76" s="91">
        <f>SUM(AI77:AI79)</f>
        <v>16</v>
      </c>
      <c r="AJ76" s="91">
        <f>SUM(AJ77:AJ84)</f>
        <v>0</v>
      </c>
      <c r="AK76" s="91">
        <f>SUM(AK77:AK79)</f>
        <v>124</v>
      </c>
    </row>
    <row r="77" spans="1:37" x14ac:dyDescent="0.25">
      <c r="A77" s="149"/>
      <c r="B77" s="76" t="s">
        <v>97</v>
      </c>
      <c r="C77" s="50">
        <v>0</v>
      </c>
      <c r="D77" s="51"/>
      <c r="E77" s="65"/>
      <c r="F77" s="65"/>
      <c r="G77" s="65"/>
      <c r="H77" s="101"/>
      <c r="I77" s="102">
        <f>J77+K77+L77</f>
        <v>0</v>
      </c>
      <c r="J77" s="103"/>
      <c r="K77" s="103"/>
      <c r="L77" s="103"/>
      <c r="M77" s="101">
        <v>40</v>
      </c>
      <c r="N77" s="99">
        <f>O77+P77+Q77</f>
        <v>45</v>
      </c>
      <c r="O77" s="100">
        <v>5</v>
      </c>
      <c r="P77" s="100"/>
      <c r="Q77" s="100">
        <v>40</v>
      </c>
      <c r="R77" s="93">
        <f t="shared" si="34"/>
        <v>0</v>
      </c>
      <c r="S77" s="102">
        <f>T77+U77+V77</f>
        <v>0</v>
      </c>
      <c r="T77" s="103"/>
      <c r="U77" s="103"/>
      <c r="V77" s="103"/>
      <c r="W77" s="94">
        <f t="shared" si="35"/>
        <v>18</v>
      </c>
      <c r="X77" s="99">
        <f>Y77+Z77+AA77</f>
        <v>0</v>
      </c>
      <c r="Y77" s="100"/>
      <c r="Z77" s="100"/>
      <c r="AA77" s="100"/>
      <c r="AB77" s="101"/>
      <c r="AC77" s="102">
        <f>AD77+AE77+AF77</f>
        <v>0</v>
      </c>
      <c r="AD77" s="103"/>
      <c r="AE77" s="103"/>
      <c r="AF77" s="103"/>
      <c r="AG77" s="101"/>
      <c r="AH77" s="99">
        <f>AI77+AJ77+AK77</f>
        <v>45</v>
      </c>
      <c r="AI77" s="100">
        <v>5</v>
      </c>
      <c r="AJ77" s="100"/>
      <c r="AK77" s="100">
        <v>40</v>
      </c>
    </row>
    <row r="78" spans="1:37" x14ac:dyDescent="0.25">
      <c r="A78" s="149"/>
      <c r="B78" s="76" t="s">
        <v>98</v>
      </c>
      <c r="C78" s="50">
        <v>0</v>
      </c>
      <c r="D78" s="51"/>
      <c r="E78" s="65"/>
      <c r="F78" s="65"/>
      <c r="G78" s="65"/>
      <c r="H78" s="101"/>
      <c r="I78" s="102">
        <f t="shared" ref="I78:I79" si="99">J78+K78+L78</f>
        <v>0</v>
      </c>
      <c r="J78" s="103"/>
      <c r="K78" s="103"/>
      <c r="L78" s="103"/>
      <c r="M78" s="98">
        <v>40</v>
      </c>
      <c r="N78" s="99">
        <f t="shared" ref="N78:N79" si="100">O78+P78+Q78</f>
        <v>45</v>
      </c>
      <c r="O78" s="100">
        <v>5</v>
      </c>
      <c r="P78" s="100"/>
      <c r="Q78" s="100">
        <v>40</v>
      </c>
      <c r="R78" s="93">
        <f t="shared" si="34"/>
        <v>0</v>
      </c>
      <c r="S78" s="102">
        <f t="shared" ref="S78:S79" si="101">T78+U78+V78</f>
        <v>0</v>
      </c>
      <c r="T78" s="103"/>
      <c r="U78" s="103"/>
      <c r="V78" s="103"/>
      <c r="W78" s="94">
        <f t="shared" si="35"/>
        <v>18</v>
      </c>
      <c r="X78" s="99">
        <f t="shared" ref="X78:X79" si="102">Y78+Z78+AA78</f>
        <v>0</v>
      </c>
      <c r="Y78" s="100"/>
      <c r="Z78" s="100"/>
      <c r="AA78" s="100"/>
      <c r="AB78" s="101"/>
      <c r="AC78" s="102">
        <f t="shared" ref="AC78:AC79" si="103">AD78+AE78+AF78</f>
        <v>0</v>
      </c>
      <c r="AD78" s="103"/>
      <c r="AE78" s="103"/>
      <c r="AF78" s="103"/>
      <c r="AG78" s="98"/>
      <c r="AH78" s="99">
        <f t="shared" ref="AH78:AH79" si="104">AI78+AJ78+AK78</f>
        <v>45</v>
      </c>
      <c r="AI78" s="100">
        <v>5</v>
      </c>
      <c r="AJ78" s="100"/>
      <c r="AK78" s="100">
        <v>40</v>
      </c>
    </row>
    <row r="79" spans="1:37" x14ac:dyDescent="0.25">
      <c r="A79" s="149"/>
      <c r="B79" s="76" t="s">
        <v>99</v>
      </c>
      <c r="C79" s="50">
        <v>0</v>
      </c>
      <c r="D79" s="51"/>
      <c r="E79" s="65"/>
      <c r="F79" s="65"/>
      <c r="G79" s="65"/>
      <c r="H79" s="101"/>
      <c r="I79" s="102">
        <f t="shared" si="99"/>
        <v>0</v>
      </c>
      <c r="J79" s="103"/>
      <c r="K79" s="103"/>
      <c r="L79" s="103"/>
      <c r="M79" s="98">
        <v>50</v>
      </c>
      <c r="N79" s="99">
        <f t="shared" si="100"/>
        <v>50</v>
      </c>
      <c r="O79" s="100">
        <v>6</v>
      </c>
      <c r="P79" s="100"/>
      <c r="Q79" s="100">
        <v>44</v>
      </c>
      <c r="R79" s="93">
        <f t="shared" si="34"/>
        <v>0</v>
      </c>
      <c r="S79" s="102">
        <f t="shared" si="101"/>
        <v>0</v>
      </c>
      <c r="T79" s="103"/>
      <c r="U79" s="103"/>
      <c r="V79" s="103"/>
      <c r="W79" s="94">
        <f t="shared" si="35"/>
        <v>20</v>
      </c>
      <c r="X79" s="99">
        <f t="shared" si="102"/>
        <v>0</v>
      </c>
      <c r="Y79" s="100"/>
      <c r="Z79" s="100"/>
      <c r="AA79" s="100"/>
      <c r="AB79" s="101"/>
      <c r="AC79" s="102">
        <f t="shared" si="103"/>
        <v>0</v>
      </c>
      <c r="AD79" s="103"/>
      <c r="AE79" s="103"/>
      <c r="AF79" s="103"/>
      <c r="AG79" s="98"/>
      <c r="AH79" s="99">
        <f t="shared" si="104"/>
        <v>50</v>
      </c>
      <c r="AI79" s="100">
        <v>6</v>
      </c>
      <c r="AJ79" s="100"/>
      <c r="AK79" s="100">
        <v>44</v>
      </c>
    </row>
    <row r="80" spans="1:37" x14ac:dyDescent="0.25">
      <c r="A80" s="149"/>
      <c r="B80" s="75" t="s">
        <v>100</v>
      </c>
      <c r="C80" s="36">
        <v>0</v>
      </c>
      <c r="D80" s="39">
        <f>SUM(D81:D88)</f>
        <v>0</v>
      </c>
      <c r="E80" s="38">
        <f>SUM(E81:E88)</f>
        <v>0</v>
      </c>
      <c r="F80" s="38">
        <f>SUM(F81:F88)</f>
        <v>0</v>
      </c>
      <c r="G80" s="38">
        <f>SUM(G81:G88)</f>
        <v>0</v>
      </c>
      <c r="H80" s="89">
        <v>36</v>
      </c>
      <c r="I80" s="90">
        <f>SUM(I81:I81)</f>
        <v>36</v>
      </c>
      <c r="J80" s="91">
        <f>SUM(J81:J88)</f>
        <v>18</v>
      </c>
      <c r="K80" s="91">
        <f>SUM(K81:K88)</f>
        <v>0</v>
      </c>
      <c r="L80" s="91">
        <f>SUM(L81:L88)</f>
        <v>18</v>
      </c>
      <c r="M80" s="89">
        <v>47</v>
      </c>
      <c r="N80" s="90">
        <f>SUM(N81:N81)</f>
        <v>46</v>
      </c>
      <c r="O80" s="91">
        <f>SUM(O81:O88)</f>
        <v>31</v>
      </c>
      <c r="P80" s="91">
        <f>SUM(P81:P88)</f>
        <v>0</v>
      </c>
      <c r="Q80" s="91">
        <f>SUM(Q81)</f>
        <v>15</v>
      </c>
      <c r="R80" s="93">
        <f t="shared" si="34"/>
        <v>14.4</v>
      </c>
      <c r="S80" s="90">
        <f>SUM(S81:S81)</f>
        <v>36</v>
      </c>
      <c r="T80" s="91">
        <f>SUM(T81:T88)</f>
        <v>18</v>
      </c>
      <c r="U80" s="91">
        <f>SUM(U81)</f>
        <v>18</v>
      </c>
      <c r="V80" s="91">
        <f>SUM(V81:V88)</f>
        <v>0</v>
      </c>
      <c r="W80" s="94">
        <f t="shared" si="35"/>
        <v>18.400000000000002</v>
      </c>
      <c r="X80" s="90">
        <f>SUM(X81:X81)</f>
        <v>0</v>
      </c>
      <c r="Y80" s="91">
        <f>SUM(Y81:Y88)</f>
        <v>0</v>
      </c>
      <c r="Z80" s="91">
        <f>SUM(Z81:Z88)</f>
        <v>0</v>
      </c>
      <c r="AA80" s="91">
        <f>SUM(AA81:AA88)</f>
        <v>0</v>
      </c>
      <c r="AB80" s="89"/>
      <c r="AC80" s="90">
        <f>SUM(AC81:AC81)</f>
        <v>36</v>
      </c>
      <c r="AD80" s="91">
        <f>SUM(AD81:AD88)</f>
        <v>18</v>
      </c>
      <c r="AE80" s="91">
        <f>SUM(AE81:AE88)</f>
        <v>0</v>
      </c>
      <c r="AF80" s="91">
        <f>SUM(AF81:AF88)</f>
        <v>18</v>
      </c>
      <c r="AG80" s="89"/>
      <c r="AH80" s="90">
        <f>SUM(AH81:AH81)</f>
        <v>46</v>
      </c>
      <c r="AI80" s="91">
        <f>SUM(AI81:AI88)</f>
        <v>31</v>
      </c>
      <c r="AJ80" s="91">
        <f>SUM(AJ81:AJ88)</f>
        <v>0</v>
      </c>
      <c r="AK80" s="91">
        <f>SUM(AK81)</f>
        <v>15</v>
      </c>
    </row>
    <row r="81" spans="1:37" ht="24" x14ac:dyDescent="0.25">
      <c r="A81" s="149"/>
      <c r="B81" s="76" t="s">
        <v>101</v>
      </c>
      <c r="C81" s="50">
        <v>0</v>
      </c>
      <c r="D81" s="51"/>
      <c r="E81" s="65"/>
      <c r="F81" s="65"/>
      <c r="G81" s="65"/>
      <c r="H81" s="101">
        <v>36</v>
      </c>
      <c r="I81" s="102">
        <f>J81+K81+L81</f>
        <v>36</v>
      </c>
      <c r="J81" s="103">
        <v>18</v>
      </c>
      <c r="K81" s="103"/>
      <c r="L81" s="103">
        <v>18</v>
      </c>
      <c r="M81" s="101">
        <v>47</v>
      </c>
      <c r="N81" s="99">
        <f>O81+P81+Q81</f>
        <v>46</v>
      </c>
      <c r="O81" s="100">
        <v>31</v>
      </c>
      <c r="P81" s="100"/>
      <c r="Q81" s="100">
        <v>15</v>
      </c>
      <c r="R81" s="93">
        <f t="shared" si="34"/>
        <v>14.4</v>
      </c>
      <c r="S81" s="102">
        <f>T81+U81+V81</f>
        <v>36</v>
      </c>
      <c r="T81" s="103">
        <v>18</v>
      </c>
      <c r="U81" s="103">
        <v>18</v>
      </c>
      <c r="V81" s="103"/>
      <c r="W81" s="94">
        <f t="shared" si="35"/>
        <v>18.400000000000002</v>
      </c>
      <c r="X81" s="99">
        <f>Y81+Z81+AA81</f>
        <v>0</v>
      </c>
      <c r="Y81" s="100"/>
      <c r="Z81" s="100"/>
      <c r="AA81" s="100"/>
      <c r="AB81" s="101"/>
      <c r="AC81" s="102">
        <f>AD81+AE81+AF81</f>
        <v>36</v>
      </c>
      <c r="AD81" s="103">
        <v>18</v>
      </c>
      <c r="AE81" s="103"/>
      <c r="AF81" s="103">
        <v>18</v>
      </c>
      <c r="AG81" s="101"/>
      <c r="AH81" s="99">
        <f>AI81+AJ81+AK81</f>
        <v>46</v>
      </c>
      <c r="AI81" s="100">
        <v>31</v>
      </c>
      <c r="AJ81" s="100"/>
      <c r="AK81" s="100">
        <v>15</v>
      </c>
    </row>
    <row r="82" spans="1:37" x14ac:dyDescent="0.25">
      <c r="A82" s="150"/>
      <c r="B82" s="79" t="s">
        <v>57</v>
      </c>
      <c r="C82" s="83">
        <v>0</v>
      </c>
      <c r="D82" s="151"/>
      <c r="E82" s="114"/>
      <c r="F82" s="114"/>
      <c r="G82" s="114"/>
      <c r="H82" s="115"/>
      <c r="I82" s="152">
        <f>I80</f>
        <v>36</v>
      </c>
      <c r="J82" s="116"/>
      <c r="K82" s="116"/>
      <c r="L82" s="116"/>
      <c r="M82" s="115">
        <f>M80+M76</f>
        <v>177</v>
      </c>
      <c r="N82" s="152">
        <f>N76+N80</f>
        <v>186</v>
      </c>
      <c r="O82" s="116"/>
      <c r="P82" s="116"/>
      <c r="Q82" s="116"/>
      <c r="R82" s="115"/>
      <c r="S82" s="152">
        <f>S76+S80</f>
        <v>36</v>
      </c>
      <c r="T82" s="116"/>
      <c r="U82" s="116"/>
      <c r="V82" s="116"/>
      <c r="W82" s="115"/>
      <c r="X82" s="152">
        <f>X71+X76</f>
        <v>0</v>
      </c>
      <c r="Y82" s="116"/>
      <c r="Z82" s="116"/>
      <c r="AA82" s="116"/>
      <c r="AB82" s="115"/>
      <c r="AC82" s="152">
        <f>AC71+AC76</f>
        <v>0</v>
      </c>
      <c r="AD82" s="116"/>
      <c r="AE82" s="116"/>
      <c r="AF82" s="116"/>
      <c r="AG82" s="115"/>
      <c r="AH82" s="152">
        <f>AH76+AH80</f>
        <v>186</v>
      </c>
      <c r="AI82" s="116"/>
      <c r="AJ82" s="116"/>
      <c r="AK82" s="116"/>
    </row>
    <row r="83" spans="1:37" x14ac:dyDescent="0.25">
      <c r="A83" s="153" t="s">
        <v>2</v>
      </c>
      <c r="B83" s="154"/>
      <c r="C83" s="47">
        <v>0</v>
      </c>
      <c r="D83" s="155"/>
      <c r="E83" s="156"/>
      <c r="F83" s="156"/>
      <c r="G83" s="156"/>
      <c r="H83" s="98">
        <v>140</v>
      </c>
      <c r="I83" s="157"/>
      <c r="J83" s="158"/>
      <c r="K83" s="158"/>
      <c r="L83" s="158"/>
      <c r="M83" s="101"/>
      <c r="N83" s="5"/>
      <c r="O83" s="6"/>
      <c r="P83" s="6"/>
      <c r="Q83" s="6"/>
      <c r="R83" s="98">
        <v>160</v>
      </c>
      <c r="S83" s="157">
        <v>64</v>
      </c>
      <c r="T83" s="158"/>
      <c r="U83" s="158">
        <v>64</v>
      </c>
      <c r="V83" s="158"/>
      <c r="W83" s="101"/>
      <c r="X83" s="5"/>
      <c r="Y83" s="6"/>
      <c r="Z83" s="6"/>
      <c r="AA83" s="6"/>
      <c r="AB83" s="98">
        <v>160</v>
      </c>
      <c r="AC83" s="157">
        <v>160</v>
      </c>
      <c r="AD83" s="158"/>
      <c r="AE83" s="158"/>
      <c r="AF83" s="158"/>
      <c r="AG83" s="101"/>
      <c r="AH83" s="5"/>
      <c r="AI83" s="6"/>
      <c r="AJ83" s="6"/>
      <c r="AK83" s="6"/>
    </row>
    <row r="84" spans="1:37" x14ac:dyDescent="0.25">
      <c r="P84" s="159" t="s">
        <v>102</v>
      </c>
      <c r="Q84" s="160">
        <f>D4+I4+N4</f>
        <v>2319</v>
      </c>
      <c r="AJ84" s="159" t="s">
        <v>103</v>
      </c>
      <c r="AK84" s="43">
        <f>AC4+AH4</f>
        <v>2265</v>
      </c>
    </row>
  </sheetData>
  <mergeCells count="22">
    <mergeCell ref="A40:A59"/>
    <mergeCell ref="A60:A67"/>
    <mergeCell ref="A68:A75"/>
    <mergeCell ref="A76:A82"/>
    <mergeCell ref="AD5:AF5"/>
    <mergeCell ref="AG5:AH5"/>
    <mergeCell ref="AI5:AK5"/>
    <mergeCell ref="A6:A10"/>
    <mergeCell ref="A11:A15"/>
    <mergeCell ref="A16:A39"/>
    <mergeCell ref="N5:P5"/>
    <mergeCell ref="R5:S5"/>
    <mergeCell ref="T5:V5"/>
    <mergeCell ref="W5:X5"/>
    <mergeCell ref="Y5:AA5"/>
    <mergeCell ref="AB5:AC5"/>
    <mergeCell ref="A2:B2"/>
    <mergeCell ref="A3:B3"/>
    <mergeCell ref="A4:B4"/>
    <mergeCell ref="A5:B5"/>
    <mergeCell ref="E5:G5"/>
    <mergeCell ref="J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Bádogos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Brezovich Andrea</dc:creator>
  <cp:lastModifiedBy>Brezovich Andrea</cp:lastModifiedBy>
  <dcterms:created xsi:type="dcterms:W3CDTF">2026-04-29T10:24:32Z</dcterms:created>
  <dcterms:modified xsi:type="dcterms:W3CDTF">2026-04-29T10:25:18Z</dcterms:modified>
</cp:coreProperties>
</file>