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zetőség\Vezetoseg-megosztott\Andinak\SzP_KP 2026\Képzési óraszámok\"/>
    </mc:Choice>
  </mc:AlternateContent>
  <xr:revisionPtr revIDLastSave="0" documentId="8_{9E96264C-AE66-4D7F-8DFC-D795408F9903}" xr6:coauthVersionLast="36" xr6:coauthVersionMax="36" xr10:uidLastSave="{00000000-0000-0000-0000-000000000000}"/>
  <bookViews>
    <workbookView xWindow="0" yWindow="0" windowWidth="24000" windowHeight="9105" xr2:uid="{65E9E0C7-20AC-4E1A-BDEF-47FE75048B82}"/>
  </bookViews>
  <sheets>
    <sheet name="Kőmű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AH79" i="1"/>
  <c r="AH78" i="1"/>
  <c r="AH77" i="1"/>
  <c r="AH76" i="1"/>
  <c r="AK75" i="1"/>
  <c r="AJ75" i="1"/>
  <c r="AI75" i="1"/>
  <c r="AH75" i="1"/>
  <c r="AF75" i="1"/>
  <c r="AE75" i="1"/>
  <c r="AD75" i="1"/>
  <c r="AC75" i="1"/>
  <c r="AA75" i="1"/>
  <c r="Z75" i="1"/>
  <c r="Y75" i="1"/>
  <c r="X75" i="1"/>
  <c r="V75" i="1"/>
  <c r="U75" i="1"/>
  <c r="T75" i="1"/>
  <c r="S75" i="1"/>
  <c r="Q75" i="1"/>
  <c r="P75" i="1"/>
  <c r="O75" i="1"/>
  <c r="N75" i="1"/>
  <c r="L75" i="1"/>
  <c r="K75" i="1"/>
  <c r="J75" i="1"/>
  <c r="I75" i="1"/>
  <c r="G75" i="1"/>
  <c r="F75" i="1"/>
  <c r="E75" i="1"/>
  <c r="D75" i="1"/>
  <c r="AH74" i="1"/>
  <c r="AH73" i="1"/>
  <c r="AH72" i="1" s="1"/>
  <c r="AH80" i="1" s="1"/>
  <c r="AK72" i="1"/>
  <c r="AJ72" i="1"/>
  <c r="AI72" i="1"/>
  <c r="AF72" i="1"/>
  <c r="AE72" i="1"/>
  <c r="AD72" i="1"/>
  <c r="AC72" i="1"/>
  <c r="AC80" i="1" s="1"/>
  <c r="AA72" i="1"/>
  <c r="Z72" i="1"/>
  <c r="Y72" i="1"/>
  <c r="X72" i="1"/>
  <c r="X80" i="1" s="1"/>
  <c r="V72" i="1"/>
  <c r="U72" i="1"/>
  <c r="T72" i="1"/>
  <c r="S72" i="1"/>
  <c r="S80" i="1" s="1"/>
  <c r="Q72" i="1"/>
  <c r="P72" i="1"/>
  <c r="O72" i="1"/>
  <c r="N72" i="1"/>
  <c r="N80" i="1" s="1"/>
  <c r="L72" i="1"/>
  <c r="K72" i="1"/>
  <c r="J72" i="1"/>
  <c r="I72" i="1"/>
  <c r="G72" i="1"/>
  <c r="F72" i="1"/>
  <c r="E72" i="1"/>
  <c r="D72" i="1"/>
  <c r="AH70" i="1"/>
  <c r="AH69" i="1"/>
  <c r="AK68" i="1"/>
  <c r="AJ68" i="1"/>
  <c r="AI68" i="1"/>
  <c r="AH68" i="1"/>
  <c r="AF68" i="1"/>
  <c r="AE68" i="1"/>
  <c r="AD68" i="1"/>
  <c r="AC68" i="1"/>
  <c r="AA68" i="1"/>
  <c r="Z68" i="1"/>
  <c r="Y68" i="1"/>
  <c r="X68" i="1"/>
  <c r="V68" i="1"/>
  <c r="U68" i="1"/>
  <c r="T68" i="1"/>
  <c r="S68" i="1"/>
  <c r="Q68" i="1"/>
  <c r="P68" i="1"/>
  <c r="O68" i="1"/>
  <c r="N68" i="1"/>
  <c r="L68" i="1"/>
  <c r="K68" i="1"/>
  <c r="J68" i="1"/>
  <c r="I68" i="1"/>
  <c r="I71" i="1" s="1"/>
  <c r="G68" i="1"/>
  <c r="F68" i="1"/>
  <c r="E68" i="1"/>
  <c r="D68" i="1"/>
  <c r="AH67" i="1"/>
  <c r="AC67" i="1"/>
  <c r="AH66" i="1"/>
  <c r="AH65" i="1" s="1"/>
  <c r="AH71" i="1" s="1"/>
  <c r="AC66" i="1"/>
  <c r="AC65" i="1" s="1"/>
  <c r="AC71" i="1" s="1"/>
  <c r="AK65" i="1"/>
  <c r="AJ65" i="1"/>
  <c r="AI65" i="1"/>
  <c r="AF65" i="1"/>
  <c r="AE65" i="1"/>
  <c r="AD65" i="1"/>
  <c r="AA65" i="1"/>
  <c r="Z65" i="1"/>
  <c r="Y65" i="1"/>
  <c r="X65" i="1"/>
  <c r="X71" i="1" s="1"/>
  <c r="V65" i="1"/>
  <c r="U65" i="1"/>
  <c r="T65" i="1"/>
  <c r="S65" i="1"/>
  <c r="S71" i="1" s="1"/>
  <c r="Q65" i="1"/>
  <c r="P65" i="1"/>
  <c r="O65" i="1"/>
  <c r="N65" i="1"/>
  <c r="N71" i="1" s="1"/>
  <c r="L65" i="1"/>
  <c r="K65" i="1"/>
  <c r="J65" i="1"/>
  <c r="I65" i="1"/>
  <c r="G65" i="1"/>
  <c r="F65" i="1"/>
  <c r="E65" i="1"/>
  <c r="D65" i="1"/>
  <c r="I64" i="1"/>
  <c r="AH63" i="1"/>
  <c r="AC63" i="1"/>
  <c r="AH62" i="1"/>
  <c r="AC62" i="1"/>
  <c r="AH61" i="1"/>
  <c r="AC61" i="1"/>
  <c r="AH60" i="1"/>
  <c r="AH59" i="1" s="1"/>
  <c r="AC60" i="1"/>
  <c r="AC59" i="1" s="1"/>
  <c r="AK59" i="1"/>
  <c r="AJ59" i="1"/>
  <c r="AI59" i="1"/>
  <c r="AF59" i="1"/>
  <c r="AE59" i="1"/>
  <c r="AD59" i="1"/>
  <c r="AA59" i="1"/>
  <c r="Z59" i="1"/>
  <c r="Y59" i="1"/>
  <c r="X59" i="1"/>
  <c r="V59" i="1"/>
  <c r="U59" i="1"/>
  <c r="T59" i="1"/>
  <c r="S59" i="1"/>
  <c r="Q59" i="1"/>
  <c r="P59" i="1"/>
  <c r="O59" i="1"/>
  <c r="N59" i="1"/>
  <c r="L59" i="1"/>
  <c r="K59" i="1"/>
  <c r="J59" i="1"/>
  <c r="I59" i="1"/>
  <c r="G59" i="1"/>
  <c r="F59" i="1"/>
  <c r="E59" i="1"/>
  <c r="D59" i="1"/>
  <c r="AH58" i="1"/>
  <c r="AC58" i="1"/>
  <c r="AH57" i="1"/>
  <c r="AH54" i="1" s="1"/>
  <c r="AC57" i="1"/>
  <c r="AH56" i="1"/>
  <c r="AC56" i="1"/>
  <c r="AH55" i="1"/>
  <c r="AC55" i="1"/>
  <c r="AC54" i="1" s="1"/>
  <c r="AK54" i="1"/>
  <c r="AJ54" i="1"/>
  <c r="AI54" i="1"/>
  <c r="AF54" i="1"/>
  <c r="AE54" i="1"/>
  <c r="AD54" i="1"/>
  <c r="AA54" i="1"/>
  <c r="Z54" i="1"/>
  <c r="Y54" i="1"/>
  <c r="X54" i="1"/>
  <c r="V54" i="1"/>
  <c r="U54" i="1"/>
  <c r="T54" i="1"/>
  <c r="S54" i="1"/>
  <c r="Q54" i="1"/>
  <c r="P54" i="1"/>
  <c r="O54" i="1"/>
  <c r="N54" i="1"/>
  <c r="L54" i="1"/>
  <c r="K54" i="1"/>
  <c r="J54" i="1"/>
  <c r="I54" i="1"/>
  <c r="G54" i="1"/>
  <c r="F54" i="1"/>
  <c r="E54" i="1"/>
  <c r="D54" i="1"/>
  <c r="AH53" i="1"/>
  <c r="AC53" i="1"/>
  <c r="AH52" i="1"/>
  <c r="AC52" i="1"/>
  <c r="AK51" i="1"/>
  <c r="AJ51" i="1"/>
  <c r="AI51" i="1"/>
  <c r="AH51" i="1"/>
  <c r="AF51" i="1"/>
  <c r="AE51" i="1"/>
  <c r="AD51" i="1"/>
  <c r="AA51" i="1"/>
  <c r="Z51" i="1"/>
  <c r="Y51" i="1"/>
  <c r="X51" i="1"/>
  <c r="V51" i="1"/>
  <c r="U51" i="1"/>
  <c r="T51" i="1"/>
  <c r="S51" i="1"/>
  <c r="Q51" i="1"/>
  <c r="P51" i="1"/>
  <c r="O51" i="1"/>
  <c r="N51" i="1"/>
  <c r="L51" i="1"/>
  <c r="K51" i="1"/>
  <c r="J51" i="1"/>
  <c r="I51" i="1"/>
  <c r="G51" i="1"/>
  <c r="F51" i="1"/>
  <c r="E51" i="1"/>
  <c r="D51" i="1"/>
  <c r="AH50" i="1"/>
  <c r="AC50" i="1"/>
  <c r="AH49" i="1"/>
  <c r="AC49" i="1"/>
  <c r="AH48" i="1"/>
  <c r="AC48" i="1"/>
  <c r="AC45" i="1" s="1"/>
  <c r="AC64" i="1" s="1"/>
  <c r="AH47" i="1"/>
  <c r="AH45" i="1" s="1"/>
  <c r="AC47" i="1"/>
  <c r="AH46" i="1"/>
  <c r="AC46" i="1"/>
  <c r="AK45" i="1"/>
  <c r="AJ45" i="1"/>
  <c r="AI45" i="1"/>
  <c r="AF45" i="1"/>
  <c r="AE45" i="1"/>
  <c r="AD45" i="1"/>
  <c r="AA45" i="1"/>
  <c r="Z45" i="1"/>
  <c r="Y45" i="1"/>
  <c r="X45" i="1"/>
  <c r="V45" i="1"/>
  <c r="U45" i="1"/>
  <c r="T45" i="1"/>
  <c r="S45" i="1"/>
  <c r="S64" i="1" s="1"/>
  <c r="Q45" i="1"/>
  <c r="P45" i="1"/>
  <c r="O45" i="1"/>
  <c r="N45" i="1"/>
  <c r="L45" i="1"/>
  <c r="K45" i="1"/>
  <c r="J45" i="1"/>
  <c r="I45" i="1"/>
  <c r="G45" i="1"/>
  <c r="F45" i="1"/>
  <c r="E45" i="1"/>
  <c r="D45" i="1"/>
  <c r="X44" i="1"/>
  <c r="N44" i="1"/>
  <c r="AH43" i="1"/>
  <c r="AC43" i="1"/>
  <c r="AC40" i="1" s="1"/>
  <c r="AC44" i="1" s="1"/>
  <c r="AH42" i="1"/>
  <c r="AH40" i="1" s="1"/>
  <c r="AC42" i="1"/>
  <c r="AH41" i="1"/>
  <c r="AC41" i="1"/>
  <c r="AK40" i="1"/>
  <c r="AJ40" i="1"/>
  <c r="AI40" i="1"/>
  <c r="AF40" i="1"/>
  <c r="AE40" i="1"/>
  <c r="AD40" i="1"/>
  <c r="AA40" i="1"/>
  <c r="Z40" i="1"/>
  <c r="Y40" i="1"/>
  <c r="X40" i="1"/>
  <c r="V40" i="1"/>
  <c r="U40" i="1"/>
  <c r="T40" i="1"/>
  <c r="S40" i="1"/>
  <c r="S44" i="1" s="1"/>
  <c r="Q40" i="1"/>
  <c r="P40" i="1"/>
  <c r="O40" i="1"/>
  <c r="N40" i="1"/>
  <c r="L40" i="1"/>
  <c r="K40" i="1"/>
  <c r="J40" i="1"/>
  <c r="I40" i="1"/>
  <c r="I44" i="1" s="1"/>
  <c r="G40" i="1"/>
  <c r="F40" i="1"/>
  <c r="E40" i="1"/>
  <c r="D40" i="1"/>
  <c r="AC38" i="1"/>
  <c r="AC37" i="1"/>
  <c r="AC36" i="1"/>
  <c r="AC35" i="1"/>
  <c r="AC34" i="1" s="1"/>
  <c r="AK34" i="1"/>
  <c r="AJ34" i="1"/>
  <c r="AI34" i="1"/>
  <c r="AH34" i="1"/>
  <c r="AH39" i="1" s="1"/>
  <c r="AF34" i="1"/>
  <c r="AE34" i="1"/>
  <c r="AD34" i="1"/>
  <c r="AA34" i="1"/>
  <c r="Z34" i="1"/>
  <c r="Y34" i="1"/>
  <c r="X34" i="1"/>
  <c r="V34" i="1"/>
  <c r="U34" i="1"/>
  <c r="T34" i="1"/>
  <c r="S34" i="1"/>
  <c r="Q34" i="1"/>
  <c r="P34" i="1"/>
  <c r="O34" i="1"/>
  <c r="N34" i="1"/>
  <c r="L34" i="1"/>
  <c r="K34" i="1"/>
  <c r="J34" i="1"/>
  <c r="I34" i="1"/>
  <c r="G34" i="1"/>
  <c r="F34" i="1"/>
  <c r="E34" i="1"/>
  <c r="D34" i="1"/>
  <c r="AC33" i="1"/>
  <c r="AC32" i="1"/>
  <c r="AC31" i="1"/>
  <c r="AC30" i="1" s="1"/>
  <c r="AK30" i="1"/>
  <c r="AJ30" i="1"/>
  <c r="AI30" i="1"/>
  <c r="AH30" i="1"/>
  <c r="AF30" i="1"/>
  <c r="AE30" i="1"/>
  <c r="AD30" i="1"/>
  <c r="AA30" i="1"/>
  <c r="Z30" i="1"/>
  <c r="Y30" i="1"/>
  <c r="X30" i="1"/>
  <c r="V30" i="1"/>
  <c r="U30" i="1"/>
  <c r="T30" i="1"/>
  <c r="S30" i="1"/>
  <c r="Q30" i="1"/>
  <c r="P30" i="1"/>
  <c r="O30" i="1"/>
  <c r="N30" i="1"/>
  <c r="L30" i="1"/>
  <c r="K30" i="1"/>
  <c r="J30" i="1"/>
  <c r="I30" i="1"/>
  <c r="G30" i="1"/>
  <c r="F30" i="1"/>
  <c r="E30" i="1"/>
  <c r="D30" i="1"/>
  <c r="AC29" i="1"/>
  <c r="AC28" i="1"/>
  <c r="AC27" i="1"/>
  <c r="AC26" i="1"/>
  <c r="AK25" i="1"/>
  <c r="AJ25" i="1"/>
  <c r="AI25" i="1"/>
  <c r="AH25" i="1"/>
  <c r="AF25" i="1"/>
  <c r="AE25" i="1"/>
  <c r="AD25" i="1"/>
  <c r="AC25" i="1"/>
  <c r="AA25" i="1"/>
  <c r="Z25" i="1"/>
  <c r="Y25" i="1"/>
  <c r="X25" i="1"/>
  <c r="V25" i="1"/>
  <c r="U25" i="1"/>
  <c r="T25" i="1"/>
  <c r="S25" i="1"/>
  <c r="Q25" i="1"/>
  <c r="P25" i="1"/>
  <c r="O25" i="1"/>
  <c r="N25" i="1"/>
  <c r="L25" i="1"/>
  <c r="K25" i="1"/>
  <c r="J25" i="1"/>
  <c r="I25" i="1"/>
  <c r="G25" i="1"/>
  <c r="F25" i="1"/>
  <c r="E25" i="1"/>
  <c r="D25" i="1"/>
  <c r="AC24" i="1"/>
  <c r="AC23" i="1"/>
  <c r="AC22" i="1"/>
  <c r="AC21" i="1"/>
  <c r="AC20" i="1"/>
  <c r="AC19" i="1"/>
  <c r="AC18" i="1"/>
  <c r="AC17" i="1"/>
  <c r="AC16" i="1" s="1"/>
  <c r="AK16" i="1"/>
  <c r="AK4" i="1" s="1"/>
  <c r="AJ16" i="1"/>
  <c r="AJ4" i="1" s="1"/>
  <c r="AI5" i="1" s="1"/>
  <c r="AI16" i="1"/>
  <c r="AH16" i="1"/>
  <c r="AF16" i="1"/>
  <c r="AE16" i="1"/>
  <c r="AD16" i="1"/>
  <c r="AA16" i="1"/>
  <c r="Z16" i="1"/>
  <c r="Z4" i="1" s="1"/>
  <c r="Y16" i="1"/>
  <c r="Y4" i="1" s="1"/>
  <c r="Y5" i="1" s="1"/>
  <c r="X16" i="1"/>
  <c r="V16" i="1"/>
  <c r="U16" i="1"/>
  <c r="T16" i="1"/>
  <c r="S16" i="1"/>
  <c r="Q16" i="1"/>
  <c r="P16" i="1"/>
  <c r="O16" i="1"/>
  <c r="N16" i="1"/>
  <c r="L16" i="1"/>
  <c r="L4" i="1" s="1"/>
  <c r="K16" i="1"/>
  <c r="K4" i="1" s="1"/>
  <c r="J16" i="1"/>
  <c r="I16" i="1"/>
  <c r="G16" i="1"/>
  <c r="F16" i="1"/>
  <c r="E16" i="1"/>
  <c r="D16" i="1"/>
  <c r="AK11" i="1"/>
  <c r="AJ11" i="1"/>
  <c r="AI11" i="1"/>
  <c r="AH11" i="1"/>
  <c r="AF11" i="1"/>
  <c r="AE11" i="1"/>
  <c r="AD11" i="1"/>
  <c r="AC11" i="1"/>
  <c r="AA11" i="1"/>
  <c r="Z11" i="1"/>
  <c r="Y11" i="1"/>
  <c r="X11" i="1"/>
  <c r="V11" i="1"/>
  <c r="U11" i="1"/>
  <c r="T11" i="1"/>
  <c r="S11" i="1"/>
  <c r="Q11" i="1"/>
  <c r="P11" i="1"/>
  <c r="O11" i="1"/>
  <c r="N11" i="1"/>
  <c r="N4" i="1" s="1"/>
  <c r="L11" i="1"/>
  <c r="K11" i="1"/>
  <c r="J11" i="1"/>
  <c r="I11" i="1"/>
  <c r="G11" i="1"/>
  <c r="F11" i="1"/>
  <c r="E11" i="1"/>
  <c r="D11" i="1"/>
  <c r="AC10" i="1"/>
  <c r="AL9" i="1"/>
  <c r="AC9" i="1"/>
  <c r="AL8" i="1"/>
  <c r="AC8" i="1"/>
  <c r="AC7" i="1"/>
  <c r="AC6" i="1" s="1"/>
  <c r="AK6" i="1"/>
  <c r="AJ6" i="1"/>
  <c r="AI6" i="1"/>
  <c r="AH6" i="1"/>
  <c r="AF6" i="1"/>
  <c r="AF4" i="1" s="1"/>
  <c r="AE6" i="1"/>
  <c r="AE4" i="1" s="1"/>
  <c r="AD6" i="1"/>
  <c r="AD4" i="1" s="1"/>
  <c r="AA6" i="1"/>
  <c r="AA4" i="1" s="1"/>
  <c r="Z6" i="1"/>
  <c r="Y6" i="1"/>
  <c r="X6" i="1"/>
  <c r="V6" i="1"/>
  <c r="U6" i="1"/>
  <c r="T6" i="1"/>
  <c r="T4" i="1" s="1"/>
  <c r="T5" i="1" s="1"/>
  <c r="S6" i="1"/>
  <c r="S39" i="1" s="1"/>
  <c r="Q6" i="1"/>
  <c r="Q4" i="1" s="1"/>
  <c r="P6" i="1"/>
  <c r="P4" i="1" s="1"/>
  <c r="O6" i="1"/>
  <c r="O4" i="1" s="1"/>
  <c r="N6" i="1"/>
  <c r="L6" i="1"/>
  <c r="K6" i="1"/>
  <c r="J6" i="1"/>
  <c r="I6" i="1"/>
  <c r="G6" i="1"/>
  <c r="G4" i="1" s="1"/>
  <c r="F6" i="1"/>
  <c r="F4" i="1" s="1"/>
  <c r="E6" i="1"/>
  <c r="E4" i="1" s="1"/>
  <c r="E5" i="1" s="1"/>
  <c r="D6" i="1"/>
  <c r="D4" i="1" s="1"/>
  <c r="AI4" i="1"/>
  <c r="V4" i="1"/>
  <c r="U4" i="1"/>
  <c r="J4" i="1"/>
  <c r="J5" i="1" s="1"/>
  <c r="I4" i="1"/>
  <c r="X3" i="1"/>
  <c r="S3" i="1"/>
  <c r="AC4" i="1" l="1"/>
  <c r="AC39" i="1"/>
  <c r="X4" i="1"/>
  <c r="O5" i="1"/>
  <c r="AH64" i="1"/>
  <c r="AH44" i="1"/>
  <c r="AH4" i="1"/>
  <c r="AD5" i="1"/>
  <c r="AL6" i="1" s="1"/>
  <c r="D39" i="1"/>
  <c r="S4" i="1"/>
</calcChain>
</file>

<file path=xl/sharedStrings.xml><?xml version="1.0" encoding="utf-8"?>
<sst xmlns="http://schemas.openxmlformats.org/spreadsheetml/2006/main" count="132" uniqueCount="100">
  <si>
    <t>A tanulási területekhez rendelt tantárgyak és témakörök óraszáma évfolyamonként</t>
  </si>
  <si>
    <r>
      <rPr>
        <b/>
        <sz val="18"/>
        <rFont val="Times New Roman"/>
        <family val="1"/>
        <charset val="238"/>
      </rPr>
      <t xml:space="preserve">Kőműves    </t>
    </r>
    <r>
      <rPr>
        <sz val="9"/>
        <rFont val="Times New Roman"/>
        <family val="1"/>
      </rPr>
      <t xml:space="preserve">                    Évfolyam</t>
    </r>
  </si>
  <si>
    <t/>
  </si>
  <si>
    <t>1/9. javaslat</t>
  </si>
  <si>
    <t>Iskola elmélet</t>
  </si>
  <si>
    <t>Iskola gyakorlat</t>
  </si>
  <si>
    <t>Külső gyakorlat</t>
  </si>
  <si>
    <t>2/10. javaslat</t>
  </si>
  <si>
    <t>3/11. javaslat</t>
  </si>
  <si>
    <t>Ksz 1/12</t>
  </si>
  <si>
    <t>Ksz 1/12. javaslat</t>
  </si>
  <si>
    <t>Ksz 2/13</t>
  </si>
  <si>
    <t>Ksz 2/13. javaslat</t>
  </si>
  <si>
    <t>Évfolyam összes óraszáma tervezett</t>
  </si>
  <si>
    <t>Évfolyam összes óraszáma javasolt felosztásban</t>
  </si>
  <si>
    <t>Évfolyam összes óraszámaTTF-ben</t>
  </si>
  <si>
    <t>FELNŐTT</t>
  </si>
  <si>
    <t>ÉRETTSÉGI UTÁN</t>
  </si>
  <si>
    <t>Munkavállalói ismeretek</t>
  </si>
  <si>
    <r>
      <rPr>
        <b/>
        <sz val="9"/>
        <rFont val="Times New Roman"/>
        <family val="1"/>
      </rPr>
      <t>Munkavállalói ismeretek</t>
    </r>
  </si>
  <si>
    <t xml:space="preserve">érettségi után össz óraszám iskola által </t>
  </si>
  <si>
    <r>
      <rPr>
        <sz val="9"/>
        <rFont val="Times New Roman"/>
        <family val="1"/>
      </rPr>
      <t>Álláskeresés</t>
    </r>
  </si>
  <si>
    <r>
      <rPr>
        <sz val="9"/>
        <rFont val="Times New Roman"/>
        <family val="1"/>
      </rPr>
      <t>Munkajogi alapismeretek</t>
    </r>
  </si>
  <si>
    <t>1188 valóban</t>
  </si>
  <si>
    <r>
      <rPr>
        <sz val="9"/>
        <rFont val="Times New Roman"/>
        <family val="1"/>
      </rPr>
      <t>Munkaviszony létesítése</t>
    </r>
  </si>
  <si>
    <t>998 valóban</t>
  </si>
  <si>
    <r>
      <rPr>
        <sz val="9"/>
        <rFont val="Times New Roman"/>
        <family val="1"/>
      </rPr>
      <t>Munkanélküliség</t>
    </r>
  </si>
  <si>
    <r>
      <rPr>
        <sz val="9"/>
        <rFont val="Times New Roman"/>
        <family val="1"/>
      </rPr>
      <t>Munkavállalói idegen nyelv</t>
    </r>
  </si>
  <si>
    <r>
      <rPr>
        <b/>
        <sz val="9"/>
        <rFont val="Times New Roman"/>
        <family val="1"/>
      </rPr>
      <t>Munkavállalói idegen nyelv</t>
    </r>
  </si>
  <si>
    <r>
      <rPr>
        <sz val="9"/>
        <rFont val="Times New Roman"/>
        <family val="1"/>
      </rPr>
      <t>Az álláskeresés lépései, álláshirdetések</t>
    </r>
  </si>
  <si>
    <r>
      <rPr>
        <sz val="9"/>
        <rFont val="Times New Roman"/>
        <family val="1"/>
      </rPr>
      <t>Önéletrajz és motivációs levél</t>
    </r>
  </si>
  <si>
    <r>
      <rPr>
        <sz val="9"/>
        <rFont val="Times New Roman"/>
        <family val="1"/>
      </rPr>
      <t>„Small talk” – általános társalgás</t>
    </r>
  </si>
  <si>
    <r>
      <rPr>
        <sz val="9"/>
        <rFont val="Times New Roman"/>
        <family val="1"/>
      </rPr>
      <t>Állásinterjú</t>
    </r>
  </si>
  <si>
    <t>Építőipari közös ismeretek</t>
  </si>
  <si>
    <t>Építőipari alapismeretek</t>
  </si>
  <si>
    <r>
      <rPr>
        <sz val="9"/>
        <rFont val="Times New Roman"/>
        <family val="1"/>
      </rPr>
      <t>Az építőipar feladata, felosztása</t>
    </r>
  </si>
  <si>
    <r>
      <rPr>
        <sz val="9"/>
        <rFont val="Times New Roman"/>
        <family val="1"/>
      </rPr>
      <t>Az építési munkák sorrendje, az építési folyamat résztvevői</t>
    </r>
  </si>
  <si>
    <r>
      <rPr>
        <sz val="9"/>
        <rFont val="Times New Roman"/>
        <family val="1"/>
      </rPr>
      <t>Az épített környezet, a települések, a települési infrastruktúra</t>
    </r>
  </si>
  <si>
    <r>
      <rPr>
        <sz val="9"/>
        <rFont val="Times New Roman"/>
        <family val="1"/>
      </rPr>
      <t>Épületek, építmények csoportosítása, jellemzői, lakóépületek helyiségeinek, méreteinek, tájolásának ismerete</t>
    </r>
  </si>
  <si>
    <r>
      <rPr>
        <sz val="9"/>
        <rFont val="Times New Roman"/>
        <family val="1"/>
      </rPr>
      <t>Épületszerkezetek fogalma, rendeltetése, csoportosítása</t>
    </r>
  </si>
  <si>
    <r>
      <rPr>
        <sz val="9"/>
        <rFont val="Times New Roman"/>
        <family val="1"/>
      </rPr>
      <t>Építési technológiák, építési módok</t>
    </r>
  </si>
  <si>
    <r>
      <rPr>
        <sz val="9"/>
        <rFont val="Times New Roman"/>
        <family val="1"/>
      </rPr>
      <t>Az építőipar és a digitalizáció kapcsolata</t>
    </r>
  </si>
  <si>
    <t>Építőipari kivitelezési alapismeretek</t>
  </si>
  <si>
    <r>
      <rPr>
        <sz val="9"/>
        <rFont val="Times New Roman"/>
        <family val="1"/>
      </rPr>
      <t>Az építőipari munkáknál használt anyagok ismerete</t>
    </r>
  </si>
  <si>
    <r>
      <rPr>
        <sz val="9"/>
        <rFont val="Times New Roman"/>
        <family val="1"/>
      </rPr>
      <t>Szerszámok, eszközök, gépek ismerete és alkalmazása</t>
    </r>
  </si>
  <si>
    <r>
      <rPr>
        <sz val="9"/>
        <rFont val="Times New Roman"/>
        <family val="1"/>
      </rPr>
      <t>Építőipari alapfeladatok készítése</t>
    </r>
  </si>
  <si>
    <r>
      <rPr>
        <sz val="9"/>
        <rFont val="Times New Roman"/>
        <family val="1"/>
      </rPr>
      <t>Dokumentáció és prezentáció</t>
    </r>
  </si>
  <si>
    <t>Építőipari rajzi alapismeretek</t>
  </si>
  <si>
    <t>Rajzi alapfogalmak</t>
  </si>
  <si>
    <t>Műszaki rajzok készítése</t>
  </si>
  <si>
    <t>Szabadkézi rajzok készítése</t>
  </si>
  <si>
    <t>Munka- és környezetvédelem</t>
  </si>
  <si>
    <t>Munkavédelmi általános ismeretek Általános munkavédelmi ismeretek</t>
  </si>
  <si>
    <t>Tűzvédelem</t>
  </si>
  <si>
    <t>Környezetvédelem</t>
  </si>
  <si>
    <t>A munkavédelem építőipari vonatkozásai</t>
  </si>
  <si>
    <r>
      <rPr>
        <sz val="9"/>
        <rFont val="Times New Roman"/>
        <family val="1"/>
      </rPr>
      <t>Tanulási terület összóraszáma</t>
    </r>
  </si>
  <si>
    <t>Alépítményi munkák</t>
  </si>
  <si>
    <t>Földmunkák, alapok</t>
  </si>
  <si>
    <t>Talajok, földmunkák</t>
  </si>
  <si>
    <t>Alapozás</t>
  </si>
  <si>
    <t>Alapozási tervek, szakmai számítás</t>
  </si>
  <si>
    <t>Felépítményi munkák</t>
  </si>
  <si>
    <t>Falszerkezetek</t>
  </si>
  <si>
    <t>Falszerkezetek és falazóhabarcsok anya- gai</t>
  </si>
  <si>
    <t>Teherhordó falszerkezetek</t>
  </si>
  <si>
    <t>Nem teherhordó falszerkezetek</t>
  </si>
  <si>
    <t>Kémények, szellőzők</t>
  </si>
  <si>
    <t>Épületszerkezetek bontása</t>
  </si>
  <si>
    <t>Nyílásáthidalók, boltövek</t>
  </si>
  <si>
    <t>Boltövek</t>
  </si>
  <si>
    <t>Nyílásáthidalók</t>
  </si>
  <si>
    <t>Koszorúk, födémek, boltozatok</t>
  </si>
  <si>
    <t>Koszorúk szerkezeti kialakítása</t>
  </si>
  <si>
    <t>Födémek, aljzatok</t>
  </si>
  <si>
    <t>Boltozatok</t>
  </si>
  <si>
    <t>Erkélyek, függőfolyosók, loggiák</t>
  </si>
  <si>
    <t>Lépcsők, rámpák</t>
  </si>
  <si>
    <t>Lépcsőkről általánosan</t>
  </si>
  <si>
    <t>Külső lépcsők</t>
  </si>
  <si>
    <t>Beltéri lépcsők</t>
  </si>
  <si>
    <t>Rámpák, lejtők</t>
  </si>
  <si>
    <t>Tanulási terület összóraszáma</t>
  </si>
  <si>
    <t>Befejező munkák</t>
  </si>
  <si>
    <t>Vakolási munkák</t>
  </si>
  <si>
    <t>Beltéri vakolás</t>
  </si>
  <si>
    <t>Kültéri vakolás</t>
  </si>
  <si>
    <t>Kültéri burkolatok</t>
  </si>
  <si>
    <t>Térburkolás</t>
  </si>
  <si>
    <t>Kültéri falburkolat készítése</t>
  </si>
  <si>
    <t>Komplex szakmai ismeretek</t>
  </si>
  <si>
    <t>Szakmai portfólió</t>
  </si>
  <si>
    <t>Szakmai informatika</t>
  </si>
  <si>
    <t>Szakmai portfólió készítése</t>
  </si>
  <si>
    <t>Szakmai számítások</t>
  </si>
  <si>
    <t>Alépítményi munkák anyagszükséglete</t>
  </si>
  <si>
    <t>Felépítményi munkák anyagszükséglete</t>
  </si>
  <si>
    <t>Befejező munkák anyagszükséglete</t>
  </si>
  <si>
    <t>Épületinformációs modellezés (BIM)</t>
  </si>
  <si>
    <t>Az építőipari szakmák és az építőipari feladatokhoz kapcsolódó szakmák tevé- kenységi köre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</si>
</sst>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"/>
      <family val="1"/>
      <charset val="238"/>
    </font>
    <font>
      <sz val="9"/>
      <name val="Times New Roman"/>
      <family val="1"/>
    </font>
    <font>
      <sz val="9"/>
      <color theme="4" tint="-0.499984740745262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000000"/>
      <name val="Times New Roman"/>
      <family val="2"/>
    </font>
    <font>
      <b/>
      <sz val="9"/>
      <color theme="4" tint="-0.499984740745262"/>
      <name val="Times New Roman"/>
      <family val="2"/>
    </font>
    <font>
      <b/>
      <sz val="9"/>
      <color rgb="FFFF0000"/>
      <name val="Times New Roman"/>
      <family val="2"/>
    </font>
    <font>
      <b/>
      <sz val="16"/>
      <color theme="4" tint="-0.499984740745262"/>
      <name val="Times New Roman"/>
      <family val="2"/>
    </font>
    <font>
      <b/>
      <sz val="20"/>
      <color rgb="FFFF0000"/>
      <name val="Times New Roman"/>
      <family val="2"/>
    </font>
    <font>
      <b/>
      <sz val="12"/>
      <color theme="4" tint="-0.499984740745262"/>
      <name val="Times New Roman"/>
      <family val="2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b/>
      <sz val="9"/>
      <color rgb="FF0070C0"/>
      <name val="Times New Roman"/>
      <family val="2"/>
    </font>
    <font>
      <sz val="9"/>
      <color rgb="FF000000"/>
      <name val="Times New Roman"/>
      <family val="2"/>
    </font>
    <font>
      <sz val="9"/>
      <color theme="4" tint="-0.499984740745262"/>
      <name val="Times New Roman"/>
      <family val="2"/>
    </font>
    <font>
      <sz val="9"/>
      <color rgb="FFFF0000"/>
      <name val="Times New Roman"/>
      <family val="2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9546"/>
      </patternFill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  <fill>
      <patternFill patternType="solid">
        <fgColor rgb="FFF1F1F1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49" fontId="3" fillId="0" borderId="6" xfId="0" applyNumberFormat="1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1" fontId="8" fillId="2" borderId="8" xfId="0" applyNumberFormat="1" applyFont="1" applyFill="1" applyBorder="1" applyAlignment="1">
      <alignment horizontal="center" vertical="center" wrapText="1" shrinkToFit="1"/>
    </xf>
    <xf numFmtId="1" fontId="9" fillId="2" borderId="4" xfId="0" applyNumberFormat="1" applyFont="1" applyFill="1" applyBorder="1" applyAlignment="1">
      <alignment horizontal="center" vertical="center" wrapText="1" shrinkToFit="1"/>
    </xf>
    <xf numFmtId="1" fontId="10" fillId="2" borderId="4" xfId="0" applyNumberFormat="1" applyFont="1" applyFill="1" applyBorder="1" applyAlignment="1">
      <alignment horizontal="center" vertical="center" wrapText="1" shrinkToFit="1"/>
    </xf>
    <xf numFmtId="1" fontId="8" fillId="2" borderId="4" xfId="0" applyNumberFormat="1" applyFont="1" applyFill="1" applyBorder="1" applyAlignment="1">
      <alignment horizontal="center" vertical="center" wrapText="1" shrinkToFit="1"/>
    </xf>
    <xf numFmtId="1" fontId="8" fillId="2" borderId="9" xfId="0" applyNumberFormat="1" applyFont="1" applyFill="1" applyBorder="1" applyAlignment="1">
      <alignment horizontal="center" vertical="center" wrapText="1" shrinkToFit="1"/>
    </xf>
    <xf numFmtId="1" fontId="10" fillId="2" borderId="10" xfId="0" applyNumberFormat="1" applyFont="1" applyFill="1" applyBorder="1" applyAlignment="1">
      <alignment horizontal="center" vertical="center" wrapText="1" shrinkToFit="1"/>
    </xf>
    <xf numFmtId="1" fontId="8" fillId="2" borderId="11" xfId="0" applyNumberFormat="1" applyFont="1" applyFill="1" applyBorder="1" applyAlignment="1">
      <alignment horizontal="center" vertical="top" wrapText="1" shrinkToFit="1"/>
    </xf>
    <xf numFmtId="1" fontId="11" fillId="2" borderId="8" xfId="0" applyNumberFormat="1" applyFont="1" applyFill="1" applyBorder="1" applyAlignment="1">
      <alignment horizontal="center" vertical="center" wrapText="1" shrinkToFit="1"/>
    </xf>
    <xf numFmtId="1" fontId="8" fillId="2" borderId="12" xfId="0" applyNumberFormat="1" applyFont="1" applyFill="1" applyBorder="1" applyAlignment="1">
      <alignment horizontal="center" vertical="center" wrapText="1" shrinkToFit="1"/>
    </xf>
    <xf numFmtId="1" fontId="11" fillId="2" borderId="13" xfId="0" applyNumberFormat="1" applyFont="1" applyFill="1" applyBorder="1" applyAlignment="1">
      <alignment horizontal="center" vertical="center" wrapText="1" shrinkToFit="1"/>
    </xf>
    <xf numFmtId="1" fontId="8" fillId="2" borderId="14" xfId="0" applyNumberFormat="1" applyFont="1" applyFill="1" applyBorder="1" applyAlignment="1">
      <alignment horizontal="center" vertical="top" wrapText="1" shrinkToFit="1"/>
    </xf>
    <xf numFmtId="1" fontId="9" fillId="2" borderId="14" xfId="0" applyNumberFormat="1" applyFont="1" applyFill="1" applyBorder="1" applyAlignment="1">
      <alignment horizontal="center" vertical="top" wrapText="1" shrinkToFit="1"/>
    </xf>
    <xf numFmtId="1" fontId="12" fillId="2" borderId="1" xfId="0" applyNumberFormat="1" applyFont="1" applyFill="1" applyBorder="1" applyAlignment="1">
      <alignment horizontal="center" vertical="top" wrapText="1" shrinkToFit="1"/>
    </xf>
    <xf numFmtId="1" fontId="12" fillId="2" borderId="2" xfId="0" applyNumberFormat="1" applyFont="1" applyFill="1" applyBorder="1" applyAlignment="1">
      <alignment horizontal="center" vertical="top" wrapText="1" shrinkToFit="1"/>
    </xf>
    <xf numFmtId="1" fontId="12" fillId="2" borderId="15" xfId="0" applyNumberFormat="1" applyFont="1" applyFill="1" applyBorder="1" applyAlignment="1">
      <alignment horizontal="center" vertical="top" wrapText="1" shrinkToFit="1"/>
    </xf>
    <xf numFmtId="1" fontId="13" fillId="2" borderId="1" xfId="0" applyNumberFormat="1" applyFont="1" applyFill="1" applyBorder="1" applyAlignment="1">
      <alignment horizontal="center" vertical="center" wrapText="1" shrinkToFit="1"/>
    </xf>
    <xf numFmtId="1" fontId="13" fillId="2" borderId="15" xfId="0" applyNumberFormat="1" applyFont="1" applyFill="1" applyBorder="1" applyAlignment="1">
      <alignment horizontal="center" vertical="center" wrapText="1" shrinkToFit="1"/>
    </xf>
    <xf numFmtId="1" fontId="12" fillId="2" borderId="1" xfId="0" applyNumberFormat="1" applyFont="1" applyFill="1" applyBorder="1" applyAlignment="1">
      <alignment horizontal="center" vertical="center" wrapText="1" shrinkToFit="1"/>
    </xf>
    <xf numFmtId="1" fontId="12" fillId="2" borderId="2" xfId="0" applyNumberFormat="1" applyFont="1" applyFill="1" applyBorder="1" applyAlignment="1">
      <alignment horizontal="center" vertical="center" wrapText="1" shrinkToFit="1"/>
    </xf>
    <xf numFmtId="1" fontId="12" fillId="2" borderId="15" xfId="0" applyNumberFormat="1" applyFont="1" applyFill="1" applyBorder="1" applyAlignment="1">
      <alignment horizontal="center" vertical="center" wrapText="1" shrinkToFit="1"/>
    </xf>
    <xf numFmtId="1" fontId="12" fillId="2" borderId="16" xfId="0" applyNumberFormat="1" applyFont="1" applyFill="1" applyBorder="1" applyAlignment="1">
      <alignment horizontal="center" vertical="center" wrapText="1" shrinkToFit="1"/>
    </xf>
    <xf numFmtId="1" fontId="13" fillId="2" borderId="17" xfId="0" applyNumberFormat="1" applyFont="1" applyFill="1" applyBorder="1" applyAlignment="1">
      <alignment horizontal="center" vertical="center" wrapText="1" shrinkToFit="1"/>
    </xf>
    <xf numFmtId="0" fontId="5" fillId="3" borderId="18" xfId="0" applyFont="1" applyFill="1" applyBorder="1" applyAlignment="1">
      <alignment horizontal="center" vertical="center" textRotation="90" wrapText="1"/>
    </xf>
    <xf numFmtId="0" fontId="14" fillId="4" borderId="19" xfId="0" applyFont="1" applyFill="1" applyBorder="1" applyAlignment="1">
      <alignment horizontal="left" vertical="center" wrapText="1"/>
    </xf>
    <xf numFmtId="1" fontId="8" fillId="4" borderId="20" xfId="0" applyNumberFormat="1" applyFont="1" applyFill="1" applyBorder="1" applyAlignment="1">
      <alignment horizontal="center" vertical="center" shrinkToFit="1"/>
    </xf>
    <xf numFmtId="1" fontId="16" fillId="5" borderId="20" xfId="0" applyNumberFormat="1" applyFont="1" applyFill="1" applyBorder="1" applyAlignment="1">
      <alignment horizontal="center" vertical="center" shrinkToFit="1"/>
    </xf>
    <xf numFmtId="1" fontId="10" fillId="4" borderId="20" xfId="0" applyNumberFormat="1" applyFont="1" applyFill="1" applyBorder="1" applyAlignment="1">
      <alignment horizontal="center" vertical="center" shrinkToFit="1"/>
    </xf>
    <xf numFmtId="1" fontId="9" fillId="4" borderId="20" xfId="0" applyNumberFormat="1" applyFont="1" applyFill="1" applyBorder="1" applyAlignment="1">
      <alignment horizontal="center" vertical="center" shrinkToFit="1"/>
    </xf>
    <xf numFmtId="1" fontId="8" fillId="4" borderId="21" xfId="0" applyNumberFormat="1" applyFont="1" applyFill="1" applyBorder="1" applyAlignment="1">
      <alignment horizontal="center" vertical="center" shrinkToFit="1"/>
    </xf>
    <xf numFmtId="1" fontId="9" fillId="5" borderId="20" xfId="0" applyNumberFormat="1" applyFont="1" applyFill="1" applyBorder="1" applyAlignment="1">
      <alignment horizontal="center" vertical="center" shrinkToFit="1"/>
    </xf>
    <xf numFmtId="1" fontId="10" fillId="4" borderId="22" xfId="0" applyNumberFormat="1" applyFont="1" applyFill="1" applyBorder="1" applyAlignment="1">
      <alignment horizontal="center" vertical="center" shrinkToFit="1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left" vertical="top" wrapText="1"/>
    </xf>
    <xf numFmtId="1" fontId="17" fillId="0" borderId="4" xfId="0" applyNumberFormat="1" applyFont="1" applyBorder="1" applyAlignment="1">
      <alignment horizontal="center" vertical="top" shrinkToFit="1"/>
    </xf>
    <xf numFmtId="1" fontId="18" fillId="6" borderId="4" xfId="0" applyNumberFormat="1" applyFont="1" applyFill="1" applyBorder="1" applyAlignment="1">
      <alignment horizontal="center" vertical="top" shrinkToFit="1"/>
    </xf>
    <xf numFmtId="1" fontId="19" fillId="6" borderId="4" xfId="0" applyNumberFormat="1" applyFont="1" applyFill="1" applyBorder="1" applyAlignment="1">
      <alignment horizontal="center" vertical="top" shrinkToFit="1"/>
    </xf>
    <xf numFmtId="0" fontId="0" fillId="0" borderId="4" xfId="0" applyBorder="1" applyAlignment="1">
      <alignment horizontal="center" wrapText="1"/>
    </xf>
    <xf numFmtId="0" fontId="20" fillId="6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1" fontId="17" fillId="0" borderId="24" xfId="0" applyNumberFormat="1" applyFont="1" applyBorder="1" applyAlignment="1">
      <alignment horizontal="center" vertical="center" shrinkToFit="1"/>
    </xf>
    <xf numFmtId="164" fontId="18" fillId="6" borderId="4" xfId="0" applyNumberFormat="1" applyFont="1" applyFill="1" applyBorder="1" applyAlignment="1">
      <alignment horizontal="center" vertical="center" shrinkToFit="1"/>
    </xf>
    <xf numFmtId="164" fontId="19" fillId="6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1" fontId="18" fillId="6" borderId="4" xfId="0" applyNumberFormat="1" applyFont="1" applyFill="1" applyBorder="1" applyAlignment="1">
      <alignment horizontal="center" vertical="center" shrinkToFit="1"/>
    </xf>
    <xf numFmtId="1" fontId="19" fillId="6" borderId="4" xfId="0" applyNumberFormat="1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25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left" wrapText="1"/>
    </xf>
    <xf numFmtId="0" fontId="1" fillId="6" borderId="4" xfId="0" applyFont="1" applyFill="1" applyBorder="1" applyAlignment="1">
      <alignment horizontal="left" wrapText="1"/>
    </xf>
    <xf numFmtId="0" fontId="0" fillId="0" borderId="24" xfId="0" applyBorder="1" applyAlignment="1">
      <alignment horizontal="center" vertical="center" wrapText="1"/>
    </xf>
    <xf numFmtId="1" fontId="17" fillId="0" borderId="26" xfId="0" applyNumberFormat="1" applyFont="1" applyBorder="1" applyAlignment="1">
      <alignment horizontal="center" vertical="center" shrinkToFit="1"/>
    </xf>
    <xf numFmtId="0" fontId="14" fillId="7" borderId="25" xfId="0" applyFont="1" applyFill="1" applyBorder="1" applyAlignment="1">
      <alignment horizontal="center" vertical="center" textRotation="90" wrapText="1"/>
    </xf>
    <xf numFmtId="0" fontId="15" fillId="4" borderId="19" xfId="0" applyFont="1" applyFill="1" applyBorder="1" applyAlignment="1">
      <alignment horizontal="left" vertical="center" wrapText="1"/>
    </xf>
    <xf numFmtId="1" fontId="10" fillId="5" borderId="20" xfId="0" applyNumberFormat="1" applyFont="1" applyFill="1" applyBorder="1" applyAlignment="1">
      <alignment horizontal="center" vertical="center" shrinkToFit="1"/>
    </xf>
    <xf numFmtId="1" fontId="10" fillId="5" borderId="22" xfId="0" applyNumberFormat="1" applyFont="1" applyFill="1" applyBorder="1" applyAlignment="1">
      <alignment horizontal="center" vertical="center" shrinkToFit="1"/>
    </xf>
    <xf numFmtId="0" fontId="14" fillId="7" borderId="18" xfId="0" applyFont="1" applyFill="1" applyBorder="1" applyAlignment="1">
      <alignment horizontal="center" vertical="center" textRotation="90" wrapText="1"/>
    </xf>
    <xf numFmtId="1" fontId="17" fillId="0" borderId="4" xfId="0" applyNumberFormat="1" applyFont="1" applyBorder="1" applyAlignment="1">
      <alignment horizontal="center" vertical="center" shrinkToFit="1"/>
    </xf>
    <xf numFmtId="1" fontId="19" fillId="6" borderId="4" xfId="0" applyNumberFormat="1" applyFont="1" applyFill="1" applyBorder="1" applyAlignment="1">
      <alignment horizontal="right" vertical="top" indent="2" shrinkToFit="1"/>
    </xf>
    <xf numFmtId="0" fontId="14" fillId="4" borderId="2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1" fontId="21" fillId="6" borderId="4" xfId="0" applyNumberFormat="1" applyFont="1" applyFill="1" applyBorder="1" applyAlignment="1">
      <alignment horizontal="center" vertical="center" shrinkToFit="1"/>
    </xf>
    <xf numFmtId="0" fontId="14" fillId="7" borderId="20" xfId="0" applyFont="1" applyFill="1" applyBorder="1" applyAlignment="1">
      <alignment horizontal="center" vertical="center" textRotation="90" wrapText="1"/>
    </xf>
    <xf numFmtId="0" fontId="3" fillId="8" borderId="27" xfId="0" applyFont="1" applyFill="1" applyBorder="1" applyAlignment="1">
      <alignment horizontal="left" vertical="top" wrapText="1"/>
    </xf>
    <xf numFmtId="1" fontId="17" fillId="8" borderId="4" xfId="0" applyNumberFormat="1" applyFont="1" applyFill="1" applyBorder="1" applyAlignment="1">
      <alignment horizontal="right" vertical="top" indent="2" shrinkToFit="1"/>
    </xf>
    <xf numFmtId="1" fontId="19" fillId="8" borderId="4" xfId="0" applyNumberFormat="1" applyFont="1" applyFill="1" applyBorder="1" applyAlignment="1">
      <alignment horizontal="center" vertical="center" shrinkToFit="1"/>
    </xf>
    <xf numFmtId="1" fontId="19" fillId="8" borderId="4" xfId="0" applyNumberFormat="1" applyFont="1" applyFill="1" applyBorder="1" applyAlignment="1">
      <alignment horizontal="right" vertical="top" indent="2" shrinkToFit="1"/>
    </xf>
    <xf numFmtId="1" fontId="17" fillId="8" borderId="4" xfId="0" applyNumberFormat="1" applyFont="1" applyFill="1" applyBorder="1" applyAlignment="1">
      <alignment horizontal="center" vertical="top" shrinkToFit="1"/>
    </xf>
    <xf numFmtId="1" fontId="19" fillId="8" borderId="4" xfId="0" applyNumberFormat="1" applyFont="1" applyFill="1" applyBorder="1" applyAlignment="1">
      <alignment horizontal="center" vertical="top" shrinkToFit="1"/>
    </xf>
    <xf numFmtId="1" fontId="17" fillId="8" borderId="24" xfId="0" applyNumberFormat="1" applyFont="1" applyFill="1" applyBorder="1" applyAlignment="1">
      <alignment horizontal="center" vertical="center" shrinkToFit="1"/>
    </xf>
    <xf numFmtId="1" fontId="17" fillId="8" borderId="4" xfId="0" applyNumberFormat="1" applyFont="1" applyFill="1" applyBorder="1" applyAlignment="1">
      <alignment horizontal="center" vertical="center" shrinkToFit="1"/>
    </xf>
    <xf numFmtId="1" fontId="19" fillId="8" borderId="10" xfId="0" applyNumberFormat="1" applyFont="1" applyFill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textRotation="90" wrapText="1"/>
    </xf>
    <xf numFmtId="1" fontId="22" fillId="4" borderId="20" xfId="0" applyNumberFormat="1" applyFont="1" applyFill="1" applyBorder="1" applyAlignment="1">
      <alignment horizontal="center" vertical="center" shrinkToFit="1"/>
    </xf>
    <xf numFmtId="1" fontId="21" fillId="4" borderId="20" xfId="0" applyNumberFormat="1" applyFont="1" applyFill="1" applyBorder="1" applyAlignment="1">
      <alignment horizontal="center" vertical="center" shrinkToFit="1"/>
    </xf>
    <xf numFmtId="1" fontId="23" fillId="4" borderId="20" xfId="0" applyNumberFormat="1" applyFont="1" applyFill="1" applyBorder="1" applyAlignment="1">
      <alignment horizontal="center" vertical="center" shrinkToFit="1"/>
    </xf>
    <xf numFmtId="1" fontId="22" fillId="4" borderId="20" xfId="0" applyNumberFormat="1" applyFont="1" applyFill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textRotation="90" wrapText="1"/>
    </xf>
    <xf numFmtId="0" fontId="1" fillId="6" borderId="4" xfId="0" applyFont="1" applyFill="1" applyBorder="1" applyAlignment="1">
      <alignment horizontal="left" vertical="center" wrapText="1"/>
    </xf>
    <xf numFmtId="1" fontId="24" fillId="0" borderId="4" xfId="0" applyNumberFormat="1" applyFont="1" applyBorder="1" applyAlignment="1">
      <alignment horizontal="center" vertical="center" shrinkToFit="1"/>
    </xf>
    <xf numFmtId="1" fontId="6" fillId="6" borderId="4" xfId="0" applyNumberFormat="1" applyFont="1" applyFill="1" applyBorder="1" applyAlignment="1">
      <alignment horizontal="center" vertical="center" shrinkToFit="1"/>
    </xf>
    <xf numFmtId="1" fontId="7" fillId="6" borderId="4" xfId="0" applyNumberFormat="1" applyFont="1" applyFill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textRotation="90" wrapText="1"/>
    </xf>
    <xf numFmtId="1" fontId="19" fillId="8" borderId="4" xfId="0" applyNumberFormat="1" applyFont="1" applyFill="1" applyBorder="1" applyAlignment="1">
      <alignment horizontal="left" vertical="top" indent="2" shrinkToFit="1"/>
    </xf>
    <xf numFmtId="1" fontId="24" fillId="8" borderId="4" xfId="0" applyNumberFormat="1" applyFont="1" applyFill="1" applyBorder="1" applyAlignment="1">
      <alignment horizontal="center" vertical="center" shrinkToFit="1"/>
    </xf>
    <xf numFmtId="1" fontId="7" fillId="8" borderId="4" xfId="0" applyNumberFormat="1" applyFont="1" applyFill="1" applyBorder="1" applyAlignment="1">
      <alignment horizontal="center" vertical="center" shrinkToFit="1"/>
    </xf>
    <xf numFmtId="0" fontId="14" fillId="4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0" fontId="26" fillId="4" borderId="4" xfId="0" applyFont="1" applyFill="1" applyBorder="1" applyAlignment="1">
      <alignment horizontal="center" wrapText="1"/>
    </xf>
    <xf numFmtId="1" fontId="24" fillId="4" borderId="4" xfId="0" applyNumberFormat="1" applyFont="1" applyFill="1" applyBorder="1" applyAlignment="1">
      <alignment horizontal="center" vertical="center" shrinkToFit="1"/>
    </xf>
    <xf numFmtId="0" fontId="23" fillId="4" borderId="4" xfId="0" applyFont="1" applyFill="1" applyBorder="1" applyAlignment="1">
      <alignment horizontal="center" vertical="center" wrapText="1"/>
    </xf>
    <xf numFmtId="1" fontId="22" fillId="4" borderId="4" xfId="0" applyNumberFormat="1" applyFont="1" applyFill="1" applyBorder="1" applyAlignment="1">
      <alignment horizontal="center" vertical="center" shrinkToFit="1"/>
    </xf>
    <xf numFmtId="1" fontId="6" fillId="4" borderId="4" xfId="0" applyNumberFormat="1" applyFont="1" applyFill="1" applyBorder="1" applyAlignment="1">
      <alignment horizontal="center" vertical="center" wrapText="1"/>
    </xf>
    <xf numFmtId="1" fontId="6" fillId="4" borderId="20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1" fontId="24" fillId="2" borderId="4" xfId="0" applyNumberFormat="1" applyFont="1" applyFill="1" applyBorder="1" applyAlignment="1">
      <alignment horizontal="center" vertical="center" shrinkToFit="1"/>
    </xf>
    <xf numFmtId="1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shrinkToFit="1"/>
    </xf>
    <xf numFmtId="1" fontId="7" fillId="2" borderId="4" xfId="0" applyNumberFormat="1" applyFont="1" applyFill="1" applyBorder="1" applyAlignment="1">
      <alignment horizontal="center" vertical="center" shrinkToFit="1"/>
    </xf>
    <xf numFmtId="0" fontId="14" fillId="4" borderId="20" xfId="0" applyFont="1" applyFill="1" applyBorder="1" applyAlignment="1">
      <alignment horizontal="left" vertical="top" wrapText="1"/>
    </xf>
    <xf numFmtId="0" fontId="0" fillId="4" borderId="20" xfId="0" applyFill="1" applyBorder="1" applyAlignment="1">
      <alignment horizontal="center" wrapText="1"/>
    </xf>
    <xf numFmtId="0" fontId="20" fillId="4" borderId="20" xfId="0" applyFont="1" applyFill="1" applyBorder="1" applyAlignment="1">
      <alignment horizontal="center" wrapText="1"/>
    </xf>
    <xf numFmtId="0" fontId="26" fillId="4" borderId="20" xfId="0" applyFont="1" applyFill="1" applyBorder="1" applyAlignment="1">
      <alignment horizontal="center" wrapText="1"/>
    </xf>
    <xf numFmtId="1" fontId="24" fillId="4" borderId="20" xfId="0" applyNumberFormat="1" applyFont="1" applyFill="1" applyBorder="1" applyAlignment="1">
      <alignment horizontal="center" vertical="center" shrinkToFit="1"/>
    </xf>
    <xf numFmtId="0" fontId="23" fillId="4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top" wrapText="1"/>
    </xf>
    <xf numFmtId="0" fontId="0" fillId="0" borderId="20" xfId="0" applyBorder="1" applyAlignment="1">
      <alignment horizontal="center" wrapText="1"/>
    </xf>
    <xf numFmtId="0" fontId="20" fillId="6" borderId="4" xfId="0" applyFont="1" applyFill="1" applyBorder="1" applyAlignment="1">
      <alignment horizontal="left" wrapText="1"/>
    </xf>
    <xf numFmtId="1" fontId="24" fillId="0" borderId="20" xfId="0" applyNumberFormat="1" applyFont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left" vertical="top" wrapText="1"/>
    </xf>
    <xf numFmtId="0" fontId="0" fillId="2" borderId="20" xfId="0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left" wrapText="1"/>
    </xf>
    <xf numFmtId="1" fontId="24" fillId="2" borderId="20" xfId="0" applyNumberFormat="1" applyFont="1" applyFill="1" applyBorder="1" applyAlignment="1">
      <alignment horizontal="center" vertical="center" shrinkToFit="1"/>
    </xf>
    <xf numFmtId="1" fontId="6" fillId="2" borderId="20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" fontId="6" fillId="2" borderId="20" xfId="0" applyNumberFormat="1" applyFont="1" applyFill="1" applyBorder="1" applyAlignment="1">
      <alignment horizontal="center" vertical="center" shrinkToFit="1"/>
    </xf>
    <xf numFmtId="1" fontId="7" fillId="2" borderId="20" xfId="0" applyNumberFormat="1" applyFont="1" applyFill="1" applyBorder="1" applyAlignment="1">
      <alignment horizontal="center" vertical="center" shrinkToFit="1"/>
    </xf>
    <xf numFmtId="0" fontId="3" fillId="9" borderId="4" xfId="0" applyFont="1" applyFill="1" applyBorder="1" applyAlignment="1">
      <alignment horizontal="left" vertical="top" wrapText="1"/>
    </xf>
    <xf numFmtId="1" fontId="18" fillId="8" borderId="4" xfId="0" applyNumberFormat="1" applyFont="1" applyFill="1" applyBorder="1" applyAlignment="1">
      <alignment horizontal="center" vertical="top" shrinkToFit="1"/>
    </xf>
    <xf numFmtId="1" fontId="6" fillId="8" borderId="4" xfId="0" applyNumberFormat="1" applyFont="1" applyFill="1" applyBorder="1" applyAlignment="1">
      <alignment horizontal="center" vertical="center" shrinkToFit="1"/>
    </xf>
    <xf numFmtId="0" fontId="3" fillId="10" borderId="23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left" vertical="top" wrapText="1"/>
    </xf>
    <xf numFmtId="1" fontId="18" fillId="0" borderId="4" xfId="0" applyNumberFormat="1" applyFont="1" applyBorder="1" applyAlignment="1">
      <alignment horizontal="center" vertical="top" shrinkToFit="1"/>
    </xf>
    <xf numFmtId="1" fontId="19" fillId="0" borderId="4" xfId="0" applyNumberFormat="1" applyFont="1" applyBorder="1" applyAlignment="1">
      <alignment horizontal="left" vertical="top" indent="2" shrinkToFit="1"/>
    </xf>
    <xf numFmtId="1" fontId="6" fillId="0" borderId="4" xfId="0" applyNumberFormat="1" applyFont="1" applyBorder="1" applyAlignment="1">
      <alignment horizontal="center" vertical="center" shrinkToFit="1"/>
    </xf>
    <xf numFmtId="1" fontId="7" fillId="0" borderId="4" xfId="0" applyNumberFormat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57FC6-4686-4886-8D30-F2A23D1B45AC}">
  <dimension ref="A1:AM81"/>
  <sheetViews>
    <sheetView tabSelected="1" topLeftCell="A3" workbookViewId="0">
      <selection activeCell="B19" sqref="B19"/>
    </sheetView>
  </sheetViews>
  <sheetFormatPr defaultRowHeight="15" x14ac:dyDescent="0.25"/>
  <cols>
    <col min="2" max="2" width="32.85546875" customWidth="1"/>
  </cols>
  <sheetData>
    <row r="1" spans="1:39" ht="16.5" thickBot="1" x14ac:dyDescent="0.3">
      <c r="A1" s="1" t="s">
        <v>0</v>
      </c>
    </row>
    <row r="2" spans="1:39" ht="55.5" thickTop="1" x14ac:dyDescent="0.25">
      <c r="A2" s="2" t="s">
        <v>1</v>
      </c>
      <c r="B2" s="3"/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2</v>
      </c>
      <c r="I2" s="5" t="s">
        <v>7</v>
      </c>
      <c r="J2" s="6" t="s">
        <v>4</v>
      </c>
      <c r="K2" s="6" t="s">
        <v>5</v>
      </c>
      <c r="L2" s="6" t="s">
        <v>6</v>
      </c>
      <c r="M2" s="7" t="s">
        <v>2</v>
      </c>
      <c r="N2" s="5" t="s">
        <v>8</v>
      </c>
      <c r="O2" s="6" t="s">
        <v>4</v>
      </c>
      <c r="P2" s="6" t="s">
        <v>5</v>
      </c>
      <c r="Q2" s="6" t="s">
        <v>6</v>
      </c>
      <c r="R2" s="8" t="s">
        <v>9</v>
      </c>
      <c r="S2" s="9" t="s">
        <v>10</v>
      </c>
      <c r="T2" s="10" t="s">
        <v>4</v>
      </c>
      <c r="U2" s="10" t="s">
        <v>5</v>
      </c>
      <c r="V2" s="10" t="s">
        <v>6</v>
      </c>
      <c r="W2" s="11" t="s">
        <v>11</v>
      </c>
      <c r="X2" s="9" t="s">
        <v>12</v>
      </c>
      <c r="Y2" s="10" t="s">
        <v>4</v>
      </c>
      <c r="Z2" s="10" t="s">
        <v>5</v>
      </c>
      <c r="AA2" s="12" t="s">
        <v>6</v>
      </c>
      <c r="AB2" s="8" t="s">
        <v>9</v>
      </c>
      <c r="AC2" s="9" t="s">
        <v>10</v>
      </c>
      <c r="AD2" s="10" t="s">
        <v>4</v>
      </c>
      <c r="AE2" s="10" t="s">
        <v>5</v>
      </c>
      <c r="AF2" s="10" t="s">
        <v>6</v>
      </c>
      <c r="AG2" s="11" t="s">
        <v>11</v>
      </c>
      <c r="AH2" s="9" t="s">
        <v>12</v>
      </c>
      <c r="AI2" s="10" t="s">
        <v>4</v>
      </c>
      <c r="AJ2" s="10" t="s">
        <v>5</v>
      </c>
      <c r="AK2" s="12" t="s">
        <v>6</v>
      </c>
    </row>
    <row r="3" spans="1:39" ht="38.25" customHeight="1" x14ac:dyDescent="0.25">
      <c r="A3" s="13" t="s">
        <v>13</v>
      </c>
      <c r="B3" s="14"/>
      <c r="C3" s="15">
        <v>576</v>
      </c>
      <c r="D3" s="16">
        <v>576</v>
      </c>
      <c r="E3" s="17"/>
      <c r="F3" s="17"/>
      <c r="G3" s="17"/>
      <c r="H3" s="18" t="s">
        <v>2</v>
      </c>
      <c r="I3" s="16">
        <v>936</v>
      </c>
      <c r="J3" s="17"/>
      <c r="K3" s="17"/>
      <c r="L3" s="17"/>
      <c r="M3" s="18" t="s">
        <v>2</v>
      </c>
      <c r="N3" s="16">
        <v>806</v>
      </c>
      <c r="O3" s="17"/>
      <c r="P3" s="17"/>
      <c r="Q3" s="17"/>
      <c r="R3" s="19">
        <v>1188</v>
      </c>
      <c r="S3" s="16">
        <f>R3*0.4</f>
        <v>475.20000000000005</v>
      </c>
      <c r="T3" s="17"/>
      <c r="U3" s="17"/>
      <c r="V3" s="17"/>
      <c r="W3" s="18">
        <v>998</v>
      </c>
      <c r="X3" s="16">
        <f>W3*0.4</f>
        <v>399.20000000000005</v>
      </c>
      <c r="Y3" s="17"/>
      <c r="Z3" s="17"/>
      <c r="AA3" s="20"/>
      <c r="AB3" s="19">
        <v>1206</v>
      </c>
      <c r="AC3" s="16"/>
      <c r="AD3" s="17"/>
      <c r="AE3" s="17"/>
      <c r="AF3" s="17"/>
      <c r="AG3" s="18">
        <v>948</v>
      </c>
      <c r="AH3" s="16"/>
      <c r="AI3" s="17"/>
      <c r="AJ3" s="17"/>
      <c r="AK3" s="20"/>
    </row>
    <row r="4" spans="1:39" ht="31.5" customHeight="1" x14ac:dyDescent="0.25">
      <c r="A4" s="13" t="s">
        <v>14</v>
      </c>
      <c r="B4" s="14"/>
      <c r="C4" s="21"/>
      <c r="D4" s="22">
        <f>D6+D11+D16+D25+D30+D34+D40+D45+D51+D54+D59+D65+D68+D72+D75</f>
        <v>576</v>
      </c>
      <c r="E4" s="22">
        <f t="shared" ref="E4:Q4" si="0">E6+E11+E16+E25+E30+E34+E40+E45+E51+E54+E59+E65+E68+E72+E75</f>
        <v>234</v>
      </c>
      <c r="F4" s="22">
        <f t="shared" si="0"/>
        <v>342</v>
      </c>
      <c r="G4" s="22">
        <f t="shared" si="0"/>
        <v>0</v>
      </c>
      <c r="H4" s="22"/>
      <c r="I4" s="22">
        <f>I6+I11+I16+I25+I30+I34+I40+I45+I51+I54+I59+I65+I68+I72+I75</f>
        <v>936</v>
      </c>
      <c r="J4" s="22">
        <f t="shared" si="0"/>
        <v>324</v>
      </c>
      <c r="K4" s="22">
        <f t="shared" si="0"/>
        <v>0</v>
      </c>
      <c r="L4" s="22">
        <f t="shared" si="0"/>
        <v>612</v>
      </c>
      <c r="M4" s="22"/>
      <c r="N4" s="22">
        <f>N6+N11+N16+N25+N30+N34+N40+N45+N51+N54+N59+N65+N68+N72+N75</f>
        <v>806</v>
      </c>
      <c r="O4" s="22">
        <f t="shared" si="0"/>
        <v>281</v>
      </c>
      <c r="P4" s="22">
        <f t="shared" si="0"/>
        <v>30</v>
      </c>
      <c r="Q4" s="22">
        <f t="shared" si="0"/>
        <v>495</v>
      </c>
      <c r="R4" s="23"/>
      <c r="S4" s="22">
        <f>S6+S11+S16+S25+S30+S34+S40+S45+S51+S72+S54+S59+S65+S75+S68</f>
        <v>1040</v>
      </c>
      <c r="T4" s="22">
        <f>T6+T11+T16+T25+T30+T34+T40+T45+T48+T51+T60+T66+T72+T80+T89+T95+T99+T104+T111</f>
        <v>223</v>
      </c>
      <c r="U4" s="22">
        <f>U6+U11+U16+U25+U30+U34+U40+U45+U48+U51+U60+U66+U72+U80+U89+U95+U99+U104+U111</f>
        <v>60</v>
      </c>
      <c r="V4" s="22">
        <f>V6+V11+V16+V25+V30+V34+V40+V45+V48+V51+V60+V66+V72+V80+V89+V95+V99+V104+V111</f>
        <v>379</v>
      </c>
      <c r="W4" s="15"/>
      <c r="X4" s="22">
        <f>X6+X11+X16+X25+X30+X34+X40+X45+X48+X51+X60+X66+X72+X80+X89+X95+X99+X104+X111</f>
        <v>496</v>
      </c>
      <c r="Y4" s="22">
        <f>Y6+Y11+Y16+Y25+Y30+Y34+Y40+Y45+Y48+Y51+Y60+Y66+Y72+Y80+Y89+Y95+Y99+Y104+Y111</f>
        <v>126</v>
      </c>
      <c r="Z4" s="22">
        <f>Z6+Z11+Z16+Z25+Z30+Z34+Z40+Z45+Z48+Z51+Z60+Z66+Z72+Z80+Z89+Z95+Z99+Z104+Z111</f>
        <v>0</v>
      </c>
      <c r="AA4" s="24">
        <f>AA6+AA11+AA16+AA25+AA30+AA34+AA40+AA45+AA48+AA51+AA60+AA66+AA72+AA80+AA89+AA95+AA99+AA104+AA111</f>
        <v>232</v>
      </c>
      <c r="AB4" s="23"/>
      <c r="AC4" s="22">
        <f>AC6+AC11+AC16+AC25+AC30+AC34+AC40+AC45+AC51+AC59+AC65+AC72+AC54+AC68+AC75</f>
        <v>1206</v>
      </c>
      <c r="AD4" s="22">
        <f>AD6+AD11+AD16+AD25+AD30+AD34+AD40+AD45+AD51+AD59+AD65+AD72+AD54+AD68+AD75</f>
        <v>459</v>
      </c>
      <c r="AE4" s="22">
        <f t="shared" ref="AE4:AF4" si="1">AE6+AE11+AE16+AE25+AE30+AE34+AE40+AE45+AE51+AE59+AE65+AE72+AE54+AE68+AE75</f>
        <v>342</v>
      </c>
      <c r="AF4" s="22">
        <f t="shared" si="1"/>
        <v>423</v>
      </c>
      <c r="AG4" s="15"/>
      <c r="AH4" s="22">
        <f>AH6+AH11+AH16+AH25+AH30+AH34+AH40+AH45+AH51+AH59+AH65+AH72+AH89+AH95+AH99+AH104+AH111+AH54+AH68+AH75</f>
        <v>886</v>
      </c>
      <c r="AI4" s="22">
        <f t="shared" ref="AI4:AK4" si="2">AI6+AI11+AI16+AI25+AI30+AI34+AI40+AI45+AI51+AI59+AI65+AI72+AI89+AI95+AI99+AI104+AI111+AI54+AI68+AI75</f>
        <v>248</v>
      </c>
      <c r="AJ4" s="22">
        <f t="shared" si="2"/>
        <v>31</v>
      </c>
      <c r="AK4" s="22">
        <f t="shared" si="2"/>
        <v>607</v>
      </c>
    </row>
    <row r="5" spans="1:39" ht="35.25" customHeight="1" x14ac:dyDescent="0.25">
      <c r="A5" s="13" t="s">
        <v>15</v>
      </c>
      <c r="B5" s="14"/>
      <c r="C5" s="25"/>
      <c r="D5" s="26"/>
      <c r="E5" s="27">
        <f>SUM(E4:G4)</f>
        <v>576</v>
      </c>
      <c r="F5" s="28"/>
      <c r="G5" s="29"/>
      <c r="H5" s="25"/>
      <c r="I5" s="26"/>
      <c r="J5" s="27">
        <f>SUM(J4:L4)</f>
        <v>936</v>
      </c>
      <c r="K5" s="28"/>
      <c r="L5" s="29"/>
      <c r="M5" s="25"/>
      <c r="N5" s="26"/>
      <c r="O5" s="27">
        <f>SUM(O4:Q4)</f>
        <v>806</v>
      </c>
      <c r="P5" s="28"/>
      <c r="Q5" s="29"/>
      <c r="R5" s="30" t="s">
        <v>16</v>
      </c>
      <c r="S5" s="31"/>
      <c r="T5" s="32">
        <f>SUM(T4:V4)</f>
        <v>662</v>
      </c>
      <c r="U5" s="33"/>
      <c r="V5" s="34"/>
      <c r="W5" s="30" t="s">
        <v>16</v>
      </c>
      <c r="X5" s="31"/>
      <c r="Y5" s="32">
        <f>SUM(Y4:AA4)</f>
        <v>358</v>
      </c>
      <c r="Z5" s="33"/>
      <c r="AA5" s="35"/>
      <c r="AB5" s="36" t="s">
        <v>17</v>
      </c>
      <c r="AC5" s="31"/>
      <c r="AD5" s="32">
        <f>SUM(AD4:AF4)</f>
        <v>1224</v>
      </c>
      <c r="AE5" s="33"/>
      <c r="AF5" s="34"/>
      <c r="AG5" s="30" t="s">
        <v>17</v>
      </c>
      <c r="AH5" s="31"/>
      <c r="AI5" s="32">
        <f>SUM(AI4:AK4)</f>
        <v>886</v>
      </c>
      <c r="AJ5" s="33"/>
      <c r="AK5" s="35"/>
    </row>
    <row r="6" spans="1:39" x14ac:dyDescent="0.25">
      <c r="A6" s="37" t="s">
        <v>18</v>
      </c>
      <c r="B6" s="38" t="s">
        <v>19</v>
      </c>
      <c r="C6" s="39">
        <v>18</v>
      </c>
      <c r="D6" s="40">
        <f>SUM(D7:D10)</f>
        <v>18</v>
      </c>
      <c r="E6" s="41">
        <f t="shared" ref="E6:G6" si="3">SUM(E7:E10)</f>
        <v>18</v>
      </c>
      <c r="F6" s="41">
        <f t="shared" si="3"/>
        <v>0</v>
      </c>
      <c r="G6" s="41">
        <f t="shared" si="3"/>
        <v>0</v>
      </c>
      <c r="H6" s="39">
        <v>0</v>
      </c>
      <c r="I6" s="42">
        <f t="shared" ref="I6:L6" si="4">SUM(I7:I10)</f>
        <v>0</v>
      </c>
      <c r="J6" s="41">
        <f t="shared" si="4"/>
        <v>0</v>
      </c>
      <c r="K6" s="41">
        <f t="shared" si="4"/>
        <v>0</v>
      </c>
      <c r="L6" s="41">
        <f t="shared" si="4"/>
        <v>0</v>
      </c>
      <c r="M6" s="39">
        <v>0</v>
      </c>
      <c r="N6" s="42">
        <f t="shared" ref="N6:Q6" si="5">SUM(N7:N10)</f>
        <v>0</v>
      </c>
      <c r="O6" s="41">
        <f t="shared" si="5"/>
        <v>0</v>
      </c>
      <c r="P6" s="41">
        <f t="shared" si="5"/>
        <v>0</v>
      </c>
      <c r="Q6" s="41">
        <f t="shared" si="5"/>
        <v>0</v>
      </c>
      <c r="R6" s="43">
        <v>18</v>
      </c>
      <c r="S6" s="44">
        <f>SUM(S7:S10)</f>
        <v>2</v>
      </c>
      <c r="T6" s="41">
        <f>SUM(T7:T10)</f>
        <v>2</v>
      </c>
      <c r="U6" s="41">
        <f>SUM(U7:U10)</f>
        <v>0</v>
      </c>
      <c r="V6" s="41">
        <f>SUM(V7:V10)</f>
        <v>0</v>
      </c>
      <c r="W6" s="39">
        <v>0</v>
      </c>
      <c r="X6" s="44">
        <f>SUM(X7:X10)</f>
        <v>0</v>
      </c>
      <c r="Y6" s="41">
        <f>SUM(Y7:Y10)</f>
        <v>0</v>
      </c>
      <c r="Z6" s="41">
        <f>SUM(Z7:Z10)</f>
        <v>0</v>
      </c>
      <c r="AA6" s="45">
        <f>SUM(AA7:AA10)</f>
        <v>0</v>
      </c>
      <c r="AB6" s="43">
        <v>18</v>
      </c>
      <c r="AC6" s="44">
        <f>SUM(AC7:AC10)</f>
        <v>18</v>
      </c>
      <c r="AD6" s="41">
        <f>SUM(AD7:AD10)</f>
        <v>18</v>
      </c>
      <c r="AE6" s="41">
        <f>SUM(AE7:AE10)</f>
        <v>0</v>
      </c>
      <c r="AF6" s="41">
        <f>SUM(AF7:AF10)</f>
        <v>0</v>
      </c>
      <c r="AG6" s="39">
        <v>0</v>
      </c>
      <c r="AH6" s="44">
        <f>SUM(AH7:AH10)</f>
        <v>0</v>
      </c>
      <c r="AI6" s="41">
        <f>SUM(AI7:AI10)</f>
        <v>0</v>
      </c>
      <c r="AJ6" s="41">
        <f>SUM(AJ7:AJ10)</f>
        <v>0</v>
      </c>
      <c r="AK6" s="45">
        <f>SUM(AK7:AK10)</f>
        <v>0</v>
      </c>
      <c r="AL6" s="46">
        <f>AD5+AI5</f>
        <v>2110</v>
      </c>
      <c r="AM6" s="47" t="s">
        <v>20</v>
      </c>
    </row>
    <row r="7" spans="1:39" x14ac:dyDescent="0.25">
      <c r="A7" s="48"/>
      <c r="B7" s="49" t="s">
        <v>21</v>
      </c>
      <c r="C7" s="50">
        <v>5</v>
      </c>
      <c r="D7" s="51">
        <v>5</v>
      </c>
      <c r="E7" s="52">
        <v>5</v>
      </c>
      <c r="F7" s="52"/>
      <c r="G7" s="52"/>
      <c r="H7" s="53"/>
      <c r="I7" s="54"/>
      <c r="J7" s="55"/>
      <c r="K7" s="55"/>
      <c r="L7" s="55"/>
      <c r="M7" s="53"/>
      <c r="N7" s="54"/>
      <c r="O7" s="55"/>
      <c r="P7" s="55"/>
      <c r="Q7" s="55"/>
      <c r="R7" s="56">
        <v>5</v>
      </c>
      <c r="S7" s="57">
        <v>0.5</v>
      </c>
      <c r="T7" s="58">
        <v>0.5</v>
      </c>
      <c r="U7" s="58"/>
      <c r="V7" s="58"/>
      <c r="W7" s="59"/>
      <c r="X7" s="60"/>
      <c r="Y7" s="61"/>
      <c r="Z7" s="61"/>
      <c r="AA7" s="62"/>
      <c r="AB7" s="56">
        <v>5</v>
      </c>
      <c r="AC7" s="63">
        <f>AD7+AE7+AF7</f>
        <v>5</v>
      </c>
      <c r="AD7" s="64">
        <v>5</v>
      </c>
      <c r="AE7" s="58"/>
      <c r="AF7" s="58"/>
      <c r="AG7" s="59"/>
      <c r="AH7" s="60"/>
      <c r="AI7" s="61"/>
      <c r="AJ7" s="61"/>
      <c r="AK7" s="62"/>
    </row>
    <row r="8" spans="1:39" x14ac:dyDescent="0.25">
      <c r="A8" s="48"/>
      <c r="B8" s="49" t="s">
        <v>22</v>
      </c>
      <c r="C8" s="50">
        <v>5</v>
      </c>
      <c r="D8" s="51">
        <v>5</v>
      </c>
      <c r="E8" s="52">
        <v>5</v>
      </c>
      <c r="F8" s="52"/>
      <c r="G8" s="52"/>
      <c r="H8" s="53"/>
      <c r="I8" s="54"/>
      <c r="J8" s="55"/>
      <c r="K8" s="55"/>
      <c r="L8" s="55"/>
      <c r="M8" s="53"/>
      <c r="N8" s="54"/>
      <c r="O8" s="55"/>
      <c r="P8" s="55"/>
      <c r="Q8" s="55"/>
      <c r="R8" s="56">
        <v>5</v>
      </c>
      <c r="S8" s="57">
        <v>0.5</v>
      </c>
      <c r="T8" s="58">
        <v>0.5</v>
      </c>
      <c r="U8" s="58"/>
      <c r="V8" s="58"/>
      <c r="W8" s="59"/>
      <c r="X8" s="60"/>
      <c r="Y8" s="61"/>
      <c r="Z8" s="61"/>
      <c r="AA8" s="62"/>
      <c r="AB8" s="56">
        <v>5</v>
      </c>
      <c r="AC8" s="63">
        <f t="shared" ref="AC8:AC10" si="6">AD8+AE8+AF8</f>
        <v>5</v>
      </c>
      <c r="AD8" s="64">
        <v>5</v>
      </c>
      <c r="AE8" s="58"/>
      <c r="AF8" s="58"/>
      <c r="AG8" s="59"/>
      <c r="AH8" s="60"/>
      <c r="AI8" s="61"/>
      <c r="AJ8" s="61"/>
      <c r="AK8" s="62"/>
      <c r="AL8" s="46">
        <f>AB6+AB16+AB25+AB30+AB34+AB40+AB45+AB51+AB54+AB59+AB65+AB68+AB72+AB75</f>
        <v>1206</v>
      </c>
      <c r="AM8" s="47" t="s">
        <v>23</v>
      </c>
    </row>
    <row r="9" spans="1:39" x14ac:dyDescent="0.25">
      <c r="A9" s="48"/>
      <c r="B9" s="49" t="s">
        <v>24</v>
      </c>
      <c r="C9" s="50">
        <v>5</v>
      </c>
      <c r="D9" s="51">
        <v>5</v>
      </c>
      <c r="E9" s="52">
        <v>5</v>
      </c>
      <c r="F9" s="52"/>
      <c r="G9" s="52"/>
      <c r="H9" s="53"/>
      <c r="I9" s="54"/>
      <c r="J9" s="55"/>
      <c r="K9" s="55"/>
      <c r="L9" s="55"/>
      <c r="M9" s="53"/>
      <c r="N9" s="54"/>
      <c r="O9" s="55"/>
      <c r="P9" s="55"/>
      <c r="Q9" s="55"/>
      <c r="R9" s="56">
        <v>5</v>
      </c>
      <c r="S9" s="57">
        <v>0.5</v>
      </c>
      <c r="T9" s="58">
        <v>0.5</v>
      </c>
      <c r="U9" s="58"/>
      <c r="V9" s="58"/>
      <c r="W9" s="59"/>
      <c r="X9" s="60"/>
      <c r="Y9" s="61"/>
      <c r="Z9" s="61"/>
      <c r="AA9" s="62"/>
      <c r="AB9" s="56">
        <v>5</v>
      </c>
      <c r="AC9" s="63">
        <f t="shared" si="6"/>
        <v>5</v>
      </c>
      <c r="AD9" s="64">
        <v>5</v>
      </c>
      <c r="AE9" s="58"/>
      <c r="AF9" s="58"/>
      <c r="AG9" s="59"/>
      <c r="AH9" s="60"/>
      <c r="AI9" s="61"/>
      <c r="AJ9" s="61"/>
      <c r="AK9" s="62"/>
      <c r="AL9" s="46">
        <f>AG6+AG11+AG16+AG25+AG30+AG34+AG40+AG45+AG51+AG54+AG59+AG65+AG68+AG72+AG75</f>
        <v>948</v>
      </c>
      <c r="AM9" s="47" t="s">
        <v>25</v>
      </c>
    </row>
    <row r="10" spans="1:39" x14ac:dyDescent="0.25">
      <c r="A10" s="65"/>
      <c r="B10" s="49" t="s">
        <v>26</v>
      </c>
      <c r="C10" s="50">
        <v>3</v>
      </c>
      <c r="D10" s="51">
        <v>3</v>
      </c>
      <c r="E10" s="52">
        <v>3</v>
      </c>
      <c r="F10" s="52"/>
      <c r="G10" s="52"/>
      <c r="H10" s="53"/>
      <c r="I10" s="54"/>
      <c r="J10" s="55"/>
      <c r="K10" s="55"/>
      <c r="L10" s="55"/>
      <c r="M10" s="53"/>
      <c r="N10" s="54"/>
      <c r="O10" s="55"/>
      <c r="P10" s="55"/>
      <c r="Q10" s="55"/>
      <c r="R10" s="56">
        <v>3</v>
      </c>
      <c r="S10" s="57">
        <v>0.5</v>
      </c>
      <c r="T10" s="58">
        <v>0.5</v>
      </c>
      <c r="U10" s="58"/>
      <c r="V10" s="58"/>
      <c r="W10" s="59"/>
      <c r="X10" s="60"/>
      <c r="Y10" s="61"/>
      <c r="Z10" s="61"/>
      <c r="AA10" s="62"/>
      <c r="AB10" s="56">
        <v>3</v>
      </c>
      <c r="AC10" s="63">
        <f t="shared" si="6"/>
        <v>3</v>
      </c>
      <c r="AD10" s="64">
        <v>3</v>
      </c>
      <c r="AE10" s="58"/>
      <c r="AF10" s="58"/>
      <c r="AG10" s="59"/>
      <c r="AH10" s="60"/>
      <c r="AI10" s="61"/>
      <c r="AJ10" s="61"/>
      <c r="AK10" s="62"/>
    </row>
    <row r="11" spans="1:39" x14ac:dyDescent="0.25">
      <c r="A11" s="66" t="s">
        <v>27</v>
      </c>
      <c r="B11" s="38" t="s">
        <v>28</v>
      </c>
      <c r="C11" s="39">
        <v>0</v>
      </c>
      <c r="D11" s="44">
        <f>SUM(D12:D15)</f>
        <v>0</v>
      </c>
      <c r="E11" s="41">
        <f t="shared" ref="E11:G11" si="7">SUM(E12:E15)</f>
        <v>0</v>
      </c>
      <c r="F11" s="41">
        <f t="shared" si="7"/>
        <v>0</v>
      </c>
      <c r="G11" s="41">
        <f t="shared" si="7"/>
        <v>0</v>
      </c>
      <c r="H11" s="39">
        <v>0</v>
      </c>
      <c r="I11" s="42">
        <f t="shared" ref="I11:L11" si="8">SUM(I12:I15)</f>
        <v>0</v>
      </c>
      <c r="J11" s="41">
        <f t="shared" si="8"/>
        <v>0</v>
      </c>
      <c r="K11" s="41">
        <f t="shared" si="8"/>
        <v>0</v>
      </c>
      <c r="L11" s="41">
        <f t="shared" si="8"/>
        <v>0</v>
      </c>
      <c r="M11" s="39">
        <v>62</v>
      </c>
      <c r="N11" s="42">
        <f t="shared" ref="N11:Q11" si="9">SUM(N12:N15)</f>
        <v>62</v>
      </c>
      <c r="O11" s="41">
        <f t="shared" si="9"/>
        <v>62</v>
      </c>
      <c r="P11" s="41">
        <f t="shared" si="9"/>
        <v>0</v>
      </c>
      <c r="Q11" s="41">
        <f t="shared" si="9"/>
        <v>0</v>
      </c>
      <c r="R11" s="43">
        <v>0</v>
      </c>
      <c r="S11" s="44">
        <f>SUM(S12:S15)</f>
        <v>0</v>
      </c>
      <c r="T11" s="41">
        <f>SUM(T12:T15)</f>
        <v>0</v>
      </c>
      <c r="U11" s="41">
        <f>SUM(U12:U15)</f>
        <v>0</v>
      </c>
      <c r="V11" s="41">
        <f>SUM(V12:V15)</f>
        <v>0</v>
      </c>
      <c r="W11" s="39">
        <v>0</v>
      </c>
      <c r="X11" s="44">
        <f>SUM(X12:X15)</f>
        <v>0</v>
      </c>
      <c r="Y11" s="41">
        <f>SUM(Y12:Y15)</f>
        <v>0</v>
      </c>
      <c r="Z11" s="41">
        <f>SUM(Z12:Z15)</f>
        <v>0</v>
      </c>
      <c r="AA11" s="45">
        <f>SUM(AA12:AA15)</f>
        <v>0</v>
      </c>
      <c r="AB11" s="43">
        <v>0</v>
      </c>
      <c r="AC11" s="44">
        <f>SUM(AC12:AC15)</f>
        <v>0</v>
      </c>
      <c r="AD11" s="41">
        <f>SUM(AD12:AD15)</f>
        <v>0</v>
      </c>
      <c r="AE11" s="41">
        <f>SUM(AE12:AE15)</f>
        <v>0</v>
      </c>
      <c r="AF11" s="41">
        <f>SUM(AF12:AF15)</f>
        <v>0</v>
      </c>
      <c r="AG11" s="39">
        <v>62</v>
      </c>
      <c r="AH11" s="44">
        <f>SUM(AH12:AH15)</f>
        <v>0</v>
      </c>
      <c r="AI11" s="41">
        <f>SUM(AI12:AI15)</f>
        <v>0</v>
      </c>
      <c r="AJ11" s="41">
        <f>SUM(AJ12:AJ15)</f>
        <v>0</v>
      </c>
      <c r="AK11" s="45">
        <f>SUM(AK12:AK15)</f>
        <v>0</v>
      </c>
    </row>
    <row r="12" spans="1:39" x14ac:dyDescent="0.25">
      <c r="A12" s="48"/>
      <c r="B12" s="49" t="s">
        <v>29</v>
      </c>
      <c r="C12" s="67"/>
      <c r="D12" s="60"/>
      <c r="E12" s="68"/>
      <c r="F12" s="68"/>
      <c r="G12" s="68"/>
      <c r="H12" s="53"/>
      <c r="I12" s="54"/>
      <c r="J12" s="55"/>
      <c r="K12" s="55"/>
      <c r="L12" s="55"/>
      <c r="M12" s="50">
        <v>11</v>
      </c>
      <c r="N12" s="51">
        <v>11</v>
      </c>
      <c r="O12" s="52">
        <v>11</v>
      </c>
      <c r="P12" s="52"/>
      <c r="Q12" s="52"/>
      <c r="R12" s="69"/>
      <c r="S12" s="60"/>
      <c r="T12" s="61"/>
      <c r="U12" s="61"/>
      <c r="V12" s="61"/>
      <c r="W12" s="70">
        <v>11</v>
      </c>
      <c r="X12" s="60"/>
      <c r="Y12" s="61"/>
      <c r="Z12" s="61"/>
      <c r="AA12" s="62"/>
      <c r="AB12" s="69"/>
      <c r="AC12" s="60"/>
      <c r="AD12" s="61"/>
      <c r="AE12" s="61"/>
      <c r="AF12" s="61"/>
      <c r="AG12" s="70">
        <v>11</v>
      </c>
      <c r="AH12" s="60"/>
      <c r="AI12" s="61"/>
      <c r="AJ12" s="61"/>
      <c r="AK12" s="62"/>
    </row>
    <row r="13" spans="1:39" x14ac:dyDescent="0.25">
      <c r="A13" s="48"/>
      <c r="B13" s="49" t="s">
        <v>30</v>
      </c>
      <c r="C13" s="67"/>
      <c r="D13" s="60"/>
      <c r="E13" s="68"/>
      <c r="F13" s="68"/>
      <c r="G13" s="68"/>
      <c r="H13" s="53"/>
      <c r="I13" s="54"/>
      <c r="J13" s="55"/>
      <c r="K13" s="55"/>
      <c r="L13" s="55"/>
      <c r="M13" s="50">
        <v>20</v>
      </c>
      <c r="N13" s="51">
        <v>20</v>
      </c>
      <c r="O13" s="52">
        <v>20</v>
      </c>
      <c r="P13" s="52"/>
      <c r="Q13" s="52"/>
      <c r="R13" s="69"/>
      <c r="S13" s="60"/>
      <c r="T13" s="61"/>
      <c r="U13" s="61"/>
      <c r="V13" s="61"/>
      <c r="W13" s="70">
        <v>20</v>
      </c>
      <c r="X13" s="60"/>
      <c r="Y13" s="61"/>
      <c r="Z13" s="61"/>
      <c r="AA13" s="62"/>
      <c r="AB13" s="69"/>
      <c r="AC13" s="60"/>
      <c r="AD13" s="61"/>
      <c r="AE13" s="61"/>
      <c r="AF13" s="61"/>
      <c r="AG13" s="70">
        <v>20</v>
      </c>
      <c r="AH13" s="60"/>
      <c r="AI13" s="61"/>
      <c r="AJ13" s="61"/>
      <c r="AK13" s="62"/>
    </row>
    <row r="14" spans="1:39" x14ac:dyDescent="0.25">
      <c r="A14" s="48"/>
      <c r="B14" s="49" t="s">
        <v>31</v>
      </c>
      <c r="C14" s="67"/>
      <c r="D14" s="60"/>
      <c r="E14" s="68"/>
      <c r="F14" s="68"/>
      <c r="G14" s="68"/>
      <c r="H14" s="53"/>
      <c r="I14" s="54"/>
      <c r="J14" s="55"/>
      <c r="K14" s="55"/>
      <c r="L14" s="55"/>
      <c r="M14" s="50">
        <v>11</v>
      </c>
      <c r="N14" s="51">
        <v>11</v>
      </c>
      <c r="O14" s="52">
        <v>11</v>
      </c>
      <c r="P14" s="52"/>
      <c r="Q14" s="52"/>
      <c r="R14" s="69"/>
      <c r="S14" s="60"/>
      <c r="T14" s="61"/>
      <c r="U14" s="61"/>
      <c r="V14" s="61"/>
      <c r="W14" s="70">
        <v>11</v>
      </c>
      <c r="X14" s="60"/>
      <c r="Y14" s="61"/>
      <c r="Z14" s="61"/>
      <c r="AA14" s="62"/>
      <c r="AB14" s="69"/>
      <c r="AC14" s="60"/>
      <c r="AD14" s="61"/>
      <c r="AE14" s="61"/>
      <c r="AF14" s="61"/>
      <c r="AG14" s="70">
        <v>11</v>
      </c>
      <c r="AH14" s="60"/>
      <c r="AI14" s="61"/>
      <c r="AJ14" s="61"/>
      <c r="AK14" s="62"/>
    </row>
    <row r="15" spans="1:39" x14ac:dyDescent="0.25">
      <c r="A15" s="65"/>
      <c r="B15" s="49" t="s">
        <v>32</v>
      </c>
      <c r="C15" s="67"/>
      <c r="D15" s="60"/>
      <c r="E15" s="68"/>
      <c r="F15" s="68"/>
      <c r="G15" s="68"/>
      <c r="H15" s="53"/>
      <c r="I15" s="54"/>
      <c r="J15" s="55"/>
      <c r="K15" s="55"/>
      <c r="L15" s="55"/>
      <c r="M15" s="50">
        <v>20</v>
      </c>
      <c r="N15" s="51">
        <v>20</v>
      </c>
      <c r="O15" s="52">
        <v>20</v>
      </c>
      <c r="P15" s="52"/>
      <c r="Q15" s="52"/>
      <c r="R15" s="69"/>
      <c r="S15" s="60"/>
      <c r="T15" s="61"/>
      <c r="U15" s="61"/>
      <c r="V15" s="61"/>
      <c r="W15" s="70">
        <v>20</v>
      </c>
      <c r="X15" s="60"/>
      <c r="Y15" s="61"/>
      <c r="Z15" s="61"/>
      <c r="AA15" s="62"/>
      <c r="AB15" s="69"/>
      <c r="AC15" s="60"/>
      <c r="AD15" s="61"/>
      <c r="AE15" s="61"/>
      <c r="AF15" s="61"/>
      <c r="AG15" s="70">
        <v>20</v>
      </c>
      <c r="AH15" s="60"/>
      <c r="AI15" s="61"/>
      <c r="AJ15" s="61"/>
      <c r="AK15" s="62"/>
    </row>
    <row r="16" spans="1:39" ht="39.75" customHeight="1" x14ac:dyDescent="0.25">
      <c r="A16" s="71" t="s">
        <v>33</v>
      </c>
      <c r="B16" s="72" t="s">
        <v>34</v>
      </c>
      <c r="C16" s="39">
        <v>126</v>
      </c>
      <c r="D16" s="44">
        <f>SUM(D17:D24)</f>
        <v>126</v>
      </c>
      <c r="E16" s="41">
        <f t="shared" ref="E16:G16" si="10">SUM(E17:E24)</f>
        <v>126</v>
      </c>
      <c r="F16" s="41">
        <f t="shared" si="10"/>
        <v>0</v>
      </c>
      <c r="G16" s="41">
        <f t="shared" si="10"/>
        <v>0</v>
      </c>
      <c r="H16" s="39">
        <v>0</v>
      </c>
      <c r="I16" s="42">
        <f t="shared" ref="I16:L16" si="11">SUM(I17:I24)</f>
        <v>0</v>
      </c>
      <c r="J16" s="41">
        <f t="shared" si="11"/>
        <v>0</v>
      </c>
      <c r="K16" s="41">
        <f t="shared" si="11"/>
        <v>0</v>
      </c>
      <c r="L16" s="41">
        <f t="shared" si="11"/>
        <v>0</v>
      </c>
      <c r="M16" s="39">
        <v>0</v>
      </c>
      <c r="N16" s="42">
        <f t="shared" ref="N16:Q16" si="12">SUM(N17:N24)</f>
        <v>0</v>
      </c>
      <c r="O16" s="41">
        <f t="shared" si="12"/>
        <v>0</v>
      </c>
      <c r="P16" s="41">
        <f t="shared" si="12"/>
        <v>0</v>
      </c>
      <c r="Q16" s="41">
        <f t="shared" si="12"/>
        <v>0</v>
      </c>
      <c r="R16" s="43">
        <v>126</v>
      </c>
      <c r="S16" s="44">
        <f>SUM(S17:S24)</f>
        <v>24</v>
      </c>
      <c r="T16" s="41">
        <f>SUM(T17:T24)</f>
        <v>24</v>
      </c>
      <c r="U16" s="41">
        <f>SUM(U17:U24)</f>
        <v>0</v>
      </c>
      <c r="V16" s="41">
        <f>SUM(V17:V24)</f>
        <v>0</v>
      </c>
      <c r="W16" s="39">
        <v>0</v>
      </c>
      <c r="X16" s="44">
        <f>SUM(X17:X24)</f>
        <v>0</v>
      </c>
      <c r="Y16" s="73">
        <f>SUM(Y17:Y24)</f>
        <v>0</v>
      </c>
      <c r="Z16" s="73">
        <f>SUM(Z17:Z24)</f>
        <v>0</v>
      </c>
      <c r="AA16" s="74">
        <f>SUM(AA17:AA24)</f>
        <v>0</v>
      </c>
      <c r="AB16" s="43">
        <v>126</v>
      </c>
      <c r="AC16" s="44">
        <f>SUM(AC17:AC24)</f>
        <v>126</v>
      </c>
      <c r="AD16" s="41">
        <f>SUM(AD17:AD24)</f>
        <v>126</v>
      </c>
      <c r="AE16" s="41">
        <f>SUM(AE17:AE24)</f>
        <v>0</v>
      </c>
      <c r="AF16" s="41">
        <f>SUM(AF17:AF24)</f>
        <v>0</v>
      </c>
      <c r="AG16" s="39">
        <v>0</v>
      </c>
      <c r="AH16" s="44">
        <f>SUM(AH17:AH24)</f>
        <v>0</v>
      </c>
      <c r="AI16" s="73">
        <f>SUM(AI17:AI24)</f>
        <v>0</v>
      </c>
      <c r="AJ16" s="73">
        <f>SUM(AJ17:AJ24)</f>
        <v>0</v>
      </c>
      <c r="AK16" s="74">
        <f>SUM(AK17:AK24)</f>
        <v>0</v>
      </c>
    </row>
    <row r="17" spans="1:37" x14ac:dyDescent="0.25">
      <c r="A17" s="75"/>
      <c r="B17" s="49" t="s">
        <v>35</v>
      </c>
      <c r="C17" s="76">
        <v>9</v>
      </c>
      <c r="D17" s="51">
        <v>12</v>
      </c>
      <c r="E17" s="52">
        <v>12</v>
      </c>
      <c r="F17" s="52"/>
      <c r="G17" s="52"/>
      <c r="H17" s="53"/>
      <c r="I17" s="54"/>
      <c r="J17" s="55"/>
      <c r="K17" s="55"/>
      <c r="L17" s="55"/>
      <c r="M17" s="53"/>
      <c r="N17" s="54"/>
      <c r="O17" s="55"/>
      <c r="P17" s="55"/>
      <c r="Q17" s="55"/>
      <c r="R17" s="56">
        <v>9</v>
      </c>
      <c r="S17" s="63">
        <v>2</v>
      </c>
      <c r="T17" s="64">
        <v>2</v>
      </c>
      <c r="U17" s="64"/>
      <c r="V17" s="64"/>
      <c r="W17" s="59"/>
      <c r="X17" s="60"/>
      <c r="Y17" s="61"/>
      <c r="Z17" s="61"/>
      <c r="AA17" s="62"/>
      <c r="AB17" s="56">
        <v>9</v>
      </c>
      <c r="AC17" s="63">
        <f>AD17+AE17+AF17</f>
        <v>12</v>
      </c>
      <c r="AD17" s="64">
        <v>12</v>
      </c>
      <c r="AE17" s="64"/>
      <c r="AF17" s="64"/>
      <c r="AG17" s="59"/>
      <c r="AH17" s="60"/>
      <c r="AI17" s="61"/>
      <c r="AJ17" s="61"/>
      <c r="AK17" s="62"/>
    </row>
    <row r="18" spans="1:37" ht="24" x14ac:dyDescent="0.25">
      <c r="A18" s="75"/>
      <c r="B18" s="49" t="s">
        <v>36</v>
      </c>
      <c r="C18" s="76">
        <v>9</v>
      </c>
      <c r="D18" s="51">
        <v>12</v>
      </c>
      <c r="E18" s="52">
        <v>12</v>
      </c>
      <c r="F18" s="52"/>
      <c r="G18" s="52"/>
      <c r="H18" s="53"/>
      <c r="I18" s="54"/>
      <c r="J18" s="55"/>
      <c r="K18" s="55"/>
      <c r="L18" s="55"/>
      <c r="M18" s="53"/>
      <c r="N18" s="54"/>
      <c r="O18" s="55"/>
      <c r="P18" s="55"/>
      <c r="Q18" s="55"/>
      <c r="R18" s="56">
        <v>9</v>
      </c>
      <c r="S18" s="63">
        <v>2</v>
      </c>
      <c r="T18" s="64">
        <v>2</v>
      </c>
      <c r="U18" s="64"/>
      <c r="V18" s="64"/>
      <c r="W18" s="59"/>
      <c r="X18" s="60"/>
      <c r="Y18" s="61"/>
      <c r="Z18" s="61"/>
      <c r="AA18" s="62"/>
      <c r="AB18" s="56">
        <v>9</v>
      </c>
      <c r="AC18" s="63">
        <f t="shared" ref="AC18:AC24" si="13">AD18+AE18+AF18</f>
        <v>12</v>
      </c>
      <c r="AD18" s="64">
        <v>12</v>
      </c>
      <c r="AE18" s="64"/>
      <c r="AF18" s="64"/>
      <c r="AG18" s="59"/>
      <c r="AH18" s="60"/>
      <c r="AI18" s="61"/>
      <c r="AJ18" s="61"/>
      <c r="AK18" s="62"/>
    </row>
    <row r="19" spans="1:37" ht="36" x14ac:dyDescent="0.25">
      <c r="A19" s="75"/>
      <c r="B19" s="154" t="s">
        <v>99</v>
      </c>
      <c r="C19" s="76">
        <v>21</v>
      </c>
      <c r="D19" s="51">
        <v>26</v>
      </c>
      <c r="E19" s="52">
        <v>26</v>
      </c>
      <c r="F19" s="52"/>
      <c r="G19" s="52"/>
      <c r="H19" s="53"/>
      <c r="I19" s="54"/>
      <c r="J19" s="55"/>
      <c r="K19" s="55"/>
      <c r="L19" s="55"/>
      <c r="M19" s="53"/>
      <c r="N19" s="54"/>
      <c r="O19" s="55"/>
      <c r="P19" s="55"/>
      <c r="Q19" s="55"/>
      <c r="R19" s="56">
        <v>21</v>
      </c>
      <c r="S19" s="63">
        <v>2</v>
      </c>
      <c r="T19" s="64">
        <v>2</v>
      </c>
      <c r="U19" s="64"/>
      <c r="V19" s="64"/>
      <c r="W19" s="59"/>
      <c r="X19" s="60"/>
      <c r="Y19" s="61"/>
      <c r="Z19" s="61"/>
      <c r="AA19" s="62"/>
      <c r="AB19" s="56">
        <v>21</v>
      </c>
      <c r="AC19" s="63">
        <f t="shared" si="13"/>
        <v>26</v>
      </c>
      <c r="AD19" s="64">
        <v>26</v>
      </c>
      <c r="AE19" s="64"/>
      <c r="AF19" s="64"/>
      <c r="AG19" s="59"/>
      <c r="AH19" s="60"/>
      <c r="AI19" s="61"/>
      <c r="AJ19" s="61"/>
      <c r="AK19" s="62"/>
    </row>
    <row r="20" spans="1:37" ht="24" x14ac:dyDescent="0.25">
      <c r="A20" s="75"/>
      <c r="B20" s="49" t="s">
        <v>37</v>
      </c>
      <c r="C20" s="76">
        <v>12</v>
      </c>
      <c r="D20" s="51">
        <v>10</v>
      </c>
      <c r="E20" s="52">
        <v>10</v>
      </c>
      <c r="F20" s="52"/>
      <c r="G20" s="52"/>
      <c r="H20" s="53"/>
      <c r="I20" s="54"/>
      <c r="J20" s="55"/>
      <c r="K20" s="55"/>
      <c r="L20" s="55"/>
      <c r="M20" s="53"/>
      <c r="N20" s="54"/>
      <c r="O20" s="55"/>
      <c r="P20" s="55"/>
      <c r="Q20" s="55"/>
      <c r="R20" s="56">
        <v>12</v>
      </c>
      <c r="S20" s="63">
        <v>4</v>
      </c>
      <c r="T20" s="64">
        <v>4</v>
      </c>
      <c r="U20" s="64"/>
      <c r="V20" s="64"/>
      <c r="W20" s="59"/>
      <c r="X20" s="60"/>
      <c r="Y20" s="61"/>
      <c r="Z20" s="61"/>
      <c r="AA20" s="62"/>
      <c r="AB20" s="56">
        <v>12</v>
      </c>
      <c r="AC20" s="63">
        <f t="shared" si="13"/>
        <v>10</v>
      </c>
      <c r="AD20" s="64">
        <v>10</v>
      </c>
      <c r="AE20" s="64"/>
      <c r="AF20" s="64"/>
      <c r="AG20" s="59"/>
      <c r="AH20" s="60"/>
      <c r="AI20" s="61"/>
      <c r="AJ20" s="61"/>
      <c r="AK20" s="62"/>
    </row>
    <row r="21" spans="1:37" ht="36" x14ac:dyDescent="0.25">
      <c r="A21" s="75"/>
      <c r="B21" s="49" t="s">
        <v>38</v>
      </c>
      <c r="C21" s="76">
        <v>15</v>
      </c>
      <c r="D21" s="51">
        <v>10</v>
      </c>
      <c r="E21" s="52">
        <v>10</v>
      </c>
      <c r="F21" s="52"/>
      <c r="G21" s="52"/>
      <c r="H21" s="53"/>
      <c r="I21" s="54"/>
      <c r="J21" s="55"/>
      <c r="K21" s="55"/>
      <c r="L21" s="55"/>
      <c r="M21" s="53"/>
      <c r="N21" s="54"/>
      <c r="O21" s="55"/>
      <c r="P21" s="55"/>
      <c r="Q21" s="55"/>
      <c r="R21" s="56">
        <v>15</v>
      </c>
      <c r="S21" s="63">
        <v>4</v>
      </c>
      <c r="T21" s="64">
        <v>4</v>
      </c>
      <c r="U21" s="64"/>
      <c r="V21" s="64"/>
      <c r="W21" s="59"/>
      <c r="X21" s="60"/>
      <c r="Y21" s="61"/>
      <c r="Z21" s="61"/>
      <c r="AA21" s="62"/>
      <c r="AB21" s="56">
        <v>15</v>
      </c>
      <c r="AC21" s="63">
        <f t="shared" si="13"/>
        <v>10</v>
      </c>
      <c r="AD21" s="64">
        <v>10</v>
      </c>
      <c r="AE21" s="64"/>
      <c r="AF21" s="64"/>
      <c r="AG21" s="59"/>
      <c r="AH21" s="60"/>
      <c r="AI21" s="61"/>
      <c r="AJ21" s="61"/>
      <c r="AK21" s="62"/>
    </row>
    <row r="22" spans="1:37" ht="24" x14ac:dyDescent="0.25">
      <c r="A22" s="75"/>
      <c r="B22" s="49" t="s">
        <v>39</v>
      </c>
      <c r="C22" s="76">
        <v>12</v>
      </c>
      <c r="D22" s="51">
        <v>10</v>
      </c>
      <c r="E22" s="52">
        <v>10</v>
      </c>
      <c r="F22" s="52"/>
      <c r="G22" s="52"/>
      <c r="H22" s="53"/>
      <c r="I22" s="54"/>
      <c r="J22" s="55"/>
      <c r="K22" s="55"/>
      <c r="L22" s="55"/>
      <c r="M22" s="53"/>
      <c r="N22" s="54"/>
      <c r="O22" s="55"/>
      <c r="P22" s="55"/>
      <c r="Q22" s="55"/>
      <c r="R22" s="56">
        <v>12</v>
      </c>
      <c r="S22" s="63">
        <v>4</v>
      </c>
      <c r="T22" s="64">
        <v>4</v>
      </c>
      <c r="U22" s="64"/>
      <c r="V22" s="64"/>
      <c r="W22" s="59"/>
      <c r="X22" s="60"/>
      <c r="Y22" s="61"/>
      <c r="Z22" s="61"/>
      <c r="AA22" s="62"/>
      <c r="AB22" s="56">
        <v>12</v>
      </c>
      <c r="AC22" s="63">
        <f t="shared" si="13"/>
        <v>10</v>
      </c>
      <c r="AD22" s="64">
        <v>10</v>
      </c>
      <c r="AE22" s="64"/>
      <c r="AF22" s="64"/>
      <c r="AG22" s="59"/>
      <c r="AH22" s="60"/>
      <c r="AI22" s="61"/>
      <c r="AJ22" s="61"/>
      <c r="AK22" s="62"/>
    </row>
    <row r="23" spans="1:37" x14ac:dyDescent="0.25">
      <c r="A23" s="75"/>
      <c r="B23" s="49" t="s">
        <v>40</v>
      </c>
      <c r="C23" s="76">
        <v>12</v>
      </c>
      <c r="D23" s="51">
        <v>10</v>
      </c>
      <c r="E23" s="52">
        <v>10</v>
      </c>
      <c r="F23" s="52"/>
      <c r="G23" s="52"/>
      <c r="H23" s="53"/>
      <c r="I23" s="54"/>
      <c r="J23" s="55"/>
      <c r="K23" s="55"/>
      <c r="L23" s="55"/>
      <c r="M23" s="53"/>
      <c r="N23" s="54"/>
      <c r="O23" s="55"/>
      <c r="P23" s="55"/>
      <c r="Q23" s="55"/>
      <c r="R23" s="56">
        <v>12</v>
      </c>
      <c r="S23" s="63">
        <v>4</v>
      </c>
      <c r="T23" s="64">
        <v>4</v>
      </c>
      <c r="U23" s="64"/>
      <c r="V23" s="64"/>
      <c r="W23" s="59"/>
      <c r="X23" s="60"/>
      <c r="Y23" s="61"/>
      <c r="Z23" s="61"/>
      <c r="AA23" s="62"/>
      <c r="AB23" s="56">
        <v>12</v>
      </c>
      <c r="AC23" s="63">
        <f t="shared" si="13"/>
        <v>10</v>
      </c>
      <c r="AD23" s="64">
        <v>10</v>
      </c>
      <c r="AE23" s="64"/>
      <c r="AF23" s="64"/>
      <c r="AG23" s="59"/>
      <c r="AH23" s="60"/>
      <c r="AI23" s="61"/>
      <c r="AJ23" s="61"/>
      <c r="AK23" s="62"/>
    </row>
    <row r="24" spans="1:37" x14ac:dyDescent="0.25">
      <c r="A24" s="75"/>
      <c r="B24" s="49" t="s">
        <v>41</v>
      </c>
      <c r="C24" s="76">
        <v>36</v>
      </c>
      <c r="D24" s="51">
        <v>36</v>
      </c>
      <c r="E24" s="52">
        <v>36</v>
      </c>
      <c r="F24" s="52"/>
      <c r="G24" s="52"/>
      <c r="H24" s="53"/>
      <c r="I24" s="54"/>
      <c r="J24" s="55"/>
      <c r="K24" s="55"/>
      <c r="L24" s="55"/>
      <c r="M24" s="53"/>
      <c r="N24" s="54"/>
      <c r="O24" s="55"/>
      <c r="P24" s="55"/>
      <c r="Q24" s="55"/>
      <c r="R24" s="56">
        <v>36</v>
      </c>
      <c r="S24" s="63">
        <v>2</v>
      </c>
      <c r="T24" s="64">
        <v>2</v>
      </c>
      <c r="U24" s="64"/>
      <c r="V24" s="64"/>
      <c r="W24" s="59"/>
      <c r="X24" s="60"/>
      <c r="Y24" s="61"/>
      <c r="Z24" s="61"/>
      <c r="AA24" s="62"/>
      <c r="AB24" s="56">
        <v>36</v>
      </c>
      <c r="AC24" s="63">
        <f t="shared" si="13"/>
        <v>36</v>
      </c>
      <c r="AD24" s="64">
        <v>36</v>
      </c>
      <c r="AE24" s="64"/>
      <c r="AF24" s="64"/>
      <c r="AG24" s="59"/>
      <c r="AH24" s="60"/>
      <c r="AI24" s="61"/>
      <c r="AJ24" s="61"/>
      <c r="AK24" s="62"/>
    </row>
    <row r="25" spans="1:37" x14ac:dyDescent="0.25">
      <c r="A25" s="75"/>
      <c r="B25" s="38" t="s">
        <v>42</v>
      </c>
      <c r="C25" s="39">
        <v>324</v>
      </c>
      <c r="D25" s="44">
        <f>SUM(D26:D29)</f>
        <v>324</v>
      </c>
      <c r="E25" s="41">
        <f t="shared" ref="E25:G25" si="14">SUM(E26:E29)</f>
        <v>0</v>
      </c>
      <c r="F25" s="41">
        <f t="shared" si="14"/>
        <v>324</v>
      </c>
      <c r="G25" s="41">
        <f t="shared" si="14"/>
        <v>0</v>
      </c>
      <c r="H25" s="39">
        <v>0</v>
      </c>
      <c r="I25" s="42">
        <f t="shared" ref="I25:L25" si="15">SUM(I26:I29)</f>
        <v>0</v>
      </c>
      <c r="J25" s="41">
        <f t="shared" si="15"/>
        <v>0</v>
      </c>
      <c r="K25" s="41">
        <f t="shared" si="15"/>
        <v>0</v>
      </c>
      <c r="L25" s="41">
        <f t="shared" si="15"/>
        <v>0</v>
      </c>
      <c r="M25" s="39">
        <v>0</v>
      </c>
      <c r="N25" s="42">
        <f t="shared" ref="N25:Q25" si="16">SUM(N26:N29)</f>
        <v>0</v>
      </c>
      <c r="O25" s="41">
        <f t="shared" si="16"/>
        <v>0</v>
      </c>
      <c r="P25" s="41">
        <f t="shared" si="16"/>
        <v>0</v>
      </c>
      <c r="Q25" s="41">
        <f t="shared" si="16"/>
        <v>0</v>
      </c>
      <c r="R25" s="43">
        <v>324</v>
      </c>
      <c r="S25" s="44">
        <f>SUM(S26:S29)</f>
        <v>58</v>
      </c>
      <c r="T25" s="41">
        <f>SUM(T26:T29)</f>
        <v>0</v>
      </c>
      <c r="U25" s="41">
        <f>SUM(U26:U29)</f>
        <v>58</v>
      </c>
      <c r="V25" s="41">
        <f>SUM(V26:V29)</f>
        <v>0</v>
      </c>
      <c r="W25" s="39">
        <v>0</v>
      </c>
      <c r="X25" s="44">
        <f>SUM(X26:X29)</f>
        <v>0</v>
      </c>
      <c r="Y25" s="41">
        <f>SUM(Y26:Y29)</f>
        <v>0</v>
      </c>
      <c r="Z25" s="41">
        <f>SUM(Z26:Z29)</f>
        <v>0</v>
      </c>
      <c r="AA25" s="45">
        <f>SUM(AA26:AA29)</f>
        <v>0</v>
      </c>
      <c r="AB25" s="43">
        <v>324</v>
      </c>
      <c r="AC25" s="44">
        <f>SUM(AC26:AC29)</f>
        <v>324</v>
      </c>
      <c r="AD25" s="41">
        <f>SUM(AD26:AD29)</f>
        <v>0</v>
      </c>
      <c r="AE25" s="41">
        <f>SUM(AE26:AE29)</f>
        <v>324</v>
      </c>
      <c r="AF25" s="41">
        <f>SUM(AF26:AF29)</f>
        <v>0</v>
      </c>
      <c r="AG25" s="39">
        <v>0</v>
      </c>
      <c r="AH25" s="44">
        <f>SUM(AH26:AH29)</f>
        <v>0</v>
      </c>
      <c r="AI25" s="41">
        <f>SUM(AI26:AI29)</f>
        <v>0</v>
      </c>
      <c r="AJ25" s="41">
        <f>SUM(AJ26:AJ29)</f>
        <v>0</v>
      </c>
      <c r="AK25" s="45">
        <f>SUM(AK26:AK29)</f>
        <v>0</v>
      </c>
    </row>
    <row r="26" spans="1:37" ht="24" x14ac:dyDescent="0.25">
      <c r="A26" s="75"/>
      <c r="B26" s="49" t="s">
        <v>43</v>
      </c>
      <c r="C26" s="76">
        <v>36</v>
      </c>
      <c r="D26" s="63">
        <v>36</v>
      </c>
      <c r="E26" s="64"/>
      <c r="F26" s="64">
        <v>36</v>
      </c>
      <c r="G26" s="77"/>
      <c r="H26" s="53"/>
      <c r="I26" s="54"/>
      <c r="J26" s="55"/>
      <c r="K26" s="55"/>
      <c r="L26" s="55"/>
      <c r="M26" s="53"/>
      <c r="N26" s="54"/>
      <c r="O26" s="55"/>
      <c r="P26" s="55"/>
      <c r="Q26" s="55"/>
      <c r="R26" s="56">
        <v>36</v>
      </c>
      <c r="S26" s="63">
        <v>12</v>
      </c>
      <c r="T26" s="64"/>
      <c r="U26" s="64">
        <v>12</v>
      </c>
      <c r="V26" s="64"/>
      <c r="W26" s="59"/>
      <c r="X26" s="60"/>
      <c r="Y26" s="61"/>
      <c r="Z26" s="61"/>
      <c r="AA26" s="62"/>
      <c r="AB26" s="56">
        <v>36</v>
      </c>
      <c r="AC26" s="63">
        <f>AD26+AE26+AF26</f>
        <v>36</v>
      </c>
      <c r="AD26" s="64"/>
      <c r="AE26" s="64">
        <v>36</v>
      </c>
      <c r="AF26" s="64"/>
      <c r="AG26" s="59"/>
      <c r="AH26" s="60"/>
      <c r="AI26" s="61"/>
      <c r="AJ26" s="61"/>
      <c r="AK26" s="62"/>
    </row>
    <row r="27" spans="1:37" ht="24" x14ac:dyDescent="0.25">
      <c r="A27" s="75"/>
      <c r="B27" s="49" t="s">
        <v>44</v>
      </c>
      <c r="C27" s="76">
        <v>24</v>
      </c>
      <c r="D27" s="63">
        <v>24</v>
      </c>
      <c r="E27" s="64"/>
      <c r="F27" s="64">
        <v>24</v>
      </c>
      <c r="G27" s="77"/>
      <c r="H27" s="53"/>
      <c r="I27" s="54"/>
      <c r="J27" s="55"/>
      <c r="K27" s="55"/>
      <c r="L27" s="55"/>
      <c r="M27" s="53"/>
      <c r="N27" s="54"/>
      <c r="O27" s="55"/>
      <c r="P27" s="55"/>
      <c r="Q27" s="55"/>
      <c r="R27" s="56">
        <v>24</v>
      </c>
      <c r="S27" s="63">
        <v>12</v>
      </c>
      <c r="T27" s="64"/>
      <c r="U27" s="64">
        <v>12</v>
      </c>
      <c r="V27" s="64"/>
      <c r="W27" s="59"/>
      <c r="X27" s="60"/>
      <c r="Y27" s="61"/>
      <c r="Z27" s="61"/>
      <c r="AA27" s="62"/>
      <c r="AB27" s="56">
        <v>24</v>
      </c>
      <c r="AC27" s="63">
        <f t="shared" ref="AC27:AC29" si="17">AD27+AE27+AF27</f>
        <v>24</v>
      </c>
      <c r="AD27" s="64"/>
      <c r="AE27" s="64">
        <v>24</v>
      </c>
      <c r="AF27" s="64"/>
      <c r="AG27" s="59"/>
      <c r="AH27" s="60"/>
      <c r="AI27" s="61"/>
      <c r="AJ27" s="61"/>
      <c r="AK27" s="62"/>
    </row>
    <row r="28" spans="1:37" x14ac:dyDescent="0.25">
      <c r="A28" s="75"/>
      <c r="B28" s="49" t="s">
        <v>45</v>
      </c>
      <c r="C28" s="76">
        <v>240</v>
      </c>
      <c r="D28" s="63">
        <v>240</v>
      </c>
      <c r="E28" s="64"/>
      <c r="F28" s="64">
        <v>240</v>
      </c>
      <c r="G28" s="77"/>
      <c r="H28" s="53"/>
      <c r="I28" s="54"/>
      <c r="J28" s="55"/>
      <c r="K28" s="55"/>
      <c r="L28" s="55"/>
      <c r="M28" s="53"/>
      <c r="N28" s="54"/>
      <c r="O28" s="55"/>
      <c r="P28" s="55"/>
      <c r="Q28" s="55"/>
      <c r="R28" s="56">
        <v>240</v>
      </c>
      <c r="S28" s="63">
        <v>30</v>
      </c>
      <c r="T28" s="64"/>
      <c r="U28" s="64">
        <v>30</v>
      </c>
      <c r="V28" s="64"/>
      <c r="W28" s="59"/>
      <c r="X28" s="60"/>
      <c r="Y28" s="61"/>
      <c r="Z28" s="61"/>
      <c r="AA28" s="62"/>
      <c r="AB28" s="56">
        <v>240</v>
      </c>
      <c r="AC28" s="63">
        <f t="shared" si="17"/>
        <v>240</v>
      </c>
      <c r="AD28" s="64"/>
      <c r="AE28" s="64">
        <v>240</v>
      </c>
      <c r="AF28" s="64"/>
      <c r="AG28" s="59"/>
      <c r="AH28" s="60"/>
      <c r="AI28" s="61"/>
      <c r="AJ28" s="61"/>
      <c r="AK28" s="62"/>
    </row>
    <row r="29" spans="1:37" x14ac:dyDescent="0.25">
      <c r="A29" s="75"/>
      <c r="B29" s="49" t="s">
        <v>46</v>
      </c>
      <c r="C29" s="76">
        <v>24</v>
      </c>
      <c r="D29" s="63">
        <v>24</v>
      </c>
      <c r="E29" s="64"/>
      <c r="F29" s="64">
        <v>24</v>
      </c>
      <c r="G29" s="77"/>
      <c r="H29" s="53"/>
      <c r="I29" s="54"/>
      <c r="J29" s="55"/>
      <c r="K29" s="55"/>
      <c r="L29" s="55"/>
      <c r="M29" s="53"/>
      <c r="N29" s="54"/>
      <c r="O29" s="55"/>
      <c r="P29" s="55"/>
      <c r="Q29" s="55"/>
      <c r="R29" s="56">
        <v>24</v>
      </c>
      <c r="S29" s="63">
        <v>4</v>
      </c>
      <c r="T29" s="64"/>
      <c r="U29" s="64">
        <v>4</v>
      </c>
      <c r="V29" s="64"/>
      <c r="W29" s="59"/>
      <c r="X29" s="60"/>
      <c r="Y29" s="61"/>
      <c r="Z29" s="61"/>
      <c r="AA29" s="62"/>
      <c r="AB29" s="56">
        <v>24</v>
      </c>
      <c r="AC29" s="63">
        <f t="shared" si="17"/>
        <v>24</v>
      </c>
      <c r="AD29" s="64"/>
      <c r="AE29" s="64">
        <v>24</v>
      </c>
      <c r="AF29" s="64"/>
      <c r="AG29" s="59"/>
      <c r="AH29" s="60"/>
      <c r="AI29" s="61"/>
      <c r="AJ29" s="61"/>
      <c r="AK29" s="62"/>
    </row>
    <row r="30" spans="1:37" x14ac:dyDescent="0.25">
      <c r="A30" s="75"/>
      <c r="B30" s="78" t="s">
        <v>47</v>
      </c>
      <c r="C30" s="39">
        <v>72</v>
      </c>
      <c r="D30" s="44">
        <f>SUM(D31:D33)</f>
        <v>72</v>
      </c>
      <c r="E30" s="41">
        <f t="shared" ref="E30:G30" si="18">SUM(E31:E33)</f>
        <v>72</v>
      </c>
      <c r="F30" s="41">
        <f t="shared" si="18"/>
        <v>0</v>
      </c>
      <c r="G30" s="41">
        <f t="shared" si="18"/>
        <v>0</v>
      </c>
      <c r="H30" s="39">
        <v>0</v>
      </c>
      <c r="I30" s="42">
        <f t="shared" ref="I30:L30" si="19">SUM(I31:I33)</f>
        <v>0</v>
      </c>
      <c r="J30" s="41">
        <f t="shared" si="19"/>
        <v>0</v>
      </c>
      <c r="K30" s="41">
        <f t="shared" si="19"/>
        <v>0</v>
      </c>
      <c r="L30" s="41">
        <f t="shared" si="19"/>
        <v>0</v>
      </c>
      <c r="M30" s="39">
        <v>0</v>
      </c>
      <c r="N30" s="42">
        <f t="shared" ref="N30:Q30" si="20">SUM(N31:N33)</f>
        <v>0</v>
      </c>
      <c r="O30" s="41">
        <f t="shared" si="20"/>
        <v>0</v>
      </c>
      <c r="P30" s="41">
        <f t="shared" si="20"/>
        <v>0</v>
      </c>
      <c r="Q30" s="41">
        <f t="shared" si="20"/>
        <v>0</v>
      </c>
      <c r="R30" s="43">
        <v>72</v>
      </c>
      <c r="S30" s="44">
        <f>SUM(S31:S33)</f>
        <v>16</v>
      </c>
      <c r="T30" s="41">
        <f>SUM(T31:T33)</f>
        <v>16</v>
      </c>
      <c r="U30" s="41">
        <f>SUM(U31:U33)</f>
        <v>0</v>
      </c>
      <c r="V30" s="41">
        <f>SUM(V31:V33)</f>
        <v>0</v>
      </c>
      <c r="W30" s="39">
        <v>0</v>
      </c>
      <c r="X30" s="44">
        <f>SUM(X31:X33)</f>
        <v>0</v>
      </c>
      <c r="Y30" s="41">
        <f>SUM(Y31:Y33)</f>
        <v>0</v>
      </c>
      <c r="Z30" s="41">
        <f>SUM(Z31:Z33)</f>
        <v>0</v>
      </c>
      <c r="AA30" s="45">
        <f>SUM(AA31:AA33)</f>
        <v>0</v>
      </c>
      <c r="AB30" s="43">
        <v>72</v>
      </c>
      <c r="AC30" s="44">
        <f>SUM(AC31:AC33)</f>
        <v>72</v>
      </c>
      <c r="AD30" s="41">
        <f>SUM(AD31:AD33)</f>
        <v>72</v>
      </c>
      <c r="AE30" s="41">
        <f>SUM(AE31:AE33)</f>
        <v>0</v>
      </c>
      <c r="AF30" s="41">
        <f>SUM(AF31:AF33)</f>
        <v>0</v>
      </c>
      <c r="AG30" s="39">
        <v>0</v>
      </c>
      <c r="AH30" s="44">
        <f>SUM(AH31:AH33)</f>
        <v>0</v>
      </c>
      <c r="AI30" s="41">
        <f>SUM(AI31:AI33)</f>
        <v>0</v>
      </c>
      <c r="AJ30" s="41">
        <f>SUM(AJ31:AJ33)</f>
        <v>0</v>
      </c>
      <c r="AK30" s="45">
        <f>SUM(AK31:AK33)</f>
        <v>0</v>
      </c>
    </row>
    <row r="31" spans="1:37" x14ac:dyDescent="0.25">
      <c r="A31" s="75"/>
      <c r="B31" s="79" t="s">
        <v>48</v>
      </c>
      <c r="C31" s="76">
        <v>9</v>
      </c>
      <c r="D31" s="63">
        <v>9</v>
      </c>
      <c r="E31" s="64">
        <v>9</v>
      </c>
      <c r="F31" s="77"/>
      <c r="G31" s="77"/>
      <c r="H31" s="53"/>
      <c r="I31" s="54"/>
      <c r="J31" s="55"/>
      <c r="K31" s="55"/>
      <c r="L31" s="55"/>
      <c r="M31" s="53"/>
      <c r="N31" s="54"/>
      <c r="O31" s="55"/>
      <c r="P31" s="55"/>
      <c r="Q31" s="55"/>
      <c r="R31" s="56">
        <v>9</v>
      </c>
      <c r="S31" s="63">
        <v>5</v>
      </c>
      <c r="T31" s="64">
        <v>5</v>
      </c>
      <c r="U31" s="64"/>
      <c r="V31" s="64"/>
      <c r="W31" s="59"/>
      <c r="X31" s="60"/>
      <c r="Y31" s="61"/>
      <c r="Z31" s="61"/>
      <c r="AA31" s="62"/>
      <c r="AB31" s="56">
        <v>9</v>
      </c>
      <c r="AC31" s="63">
        <f>AD31+AE31+AF31</f>
        <v>9</v>
      </c>
      <c r="AD31" s="64">
        <v>9</v>
      </c>
      <c r="AE31" s="64"/>
      <c r="AF31" s="64"/>
      <c r="AG31" s="59"/>
      <c r="AH31" s="60"/>
      <c r="AI31" s="61"/>
      <c r="AJ31" s="61"/>
      <c r="AK31" s="62"/>
    </row>
    <row r="32" spans="1:37" x14ac:dyDescent="0.25">
      <c r="A32" s="75"/>
      <c r="B32" s="79" t="s">
        <v>49</v>
      </c>
      <c r="C32" s="76">
        <v>45</v>
      </c>
      <c r="D32" s="80">
        <v>45</v>
      </c>
      <c r="E32" s="64">
        <v>45</v>
      </c>
      <c r="F32" s="77"/>
      <c r="G32" s="77"/>
      <c r="H32" s="53"/>
      <c r="I32" s="54"/>
      <c r="J32" s="55"/>
      <c r="K32" s="55"/>
      <c r="L32" s="55"/>
      <c r="M32" s="53"/>
      <c r="N32" s="54"/>
      <c r="O32" s="55"/>
      <c r="P32" s="55"/>
      <c r="Q32" s="55"/>
      <c r="R32" s="56">
        <v>45</v>
      </c>
      <c r="S32" s="80">
        <v>6</v>
      </c>
      <c r="T32" s="64">
        <v>6</v>
      </c>
      <c r="U32" s="64"/>
      <c r="V32" s="64"/>
      <c r="W32" s="59"/>
      <c r="X32" s="60"/>
      <c r="Y32" s="61"/>
      <c r="Z32" s="61"/>
      <c r="AA32" s="62"/>
      <c r="AB32" s="56">
        <v>45</v>
      </c>
      <c r="AC32" s="63">
        <f t="shared" ref="AC32:AC33" si="21">AD32+AE32+AF32</f>
        <v>45</v>
      </c>
      <c r="AD32" s="64">
        <v>45</v>
      </c>
      <c r="AE32" s="64"/>
      <c r="AF32" s="64"/>
      <c r="AG32" s="59"/>
      <c r="AH32" s="60"/>
      <c r="AI32" s="61"/>
      <c r="AJ32" s="61"/>
      <c r="AK32" s="62"/>
    </row>
    <row r="33" spans="1:37" ht="17.25" customHeight="1" x14ac:dyDescent="0.25">
      <c r="A33" s="75"/>
      <c r="B33" s="79" t="s">
        <v>50</v>
      </c>
      <c r="C33" s="76">
        <v>18</v>
      </c>
      <c r="D33" s="63">
        <v>18</v>
      </c>
      <c r="E33" s="64">
        <v>18</v>
      </c>
      <c r="F33" s="77"/>
      <c r="G33" s="77"/>
      <c r="H33" s="53"/>
      <c r="I33" s="54"/>
      <c r="J33" s="55"/>
      <c r="K33" s="55"/>
      <c r="L33" s="55"/>
      <c r="M33" s="53"/>
      <c r="N33" s="54"/>
      <c r="O33" s="55"/>
      <c r="P33" s="55"/>
      <c r="Q33" s="55"/>
      <c r="R33" s="56">
        <v>18</v>
      </c>
      <c r="S33" s="63">
        <v>5</v>
      </c>
      <c r="T33" s="64">
        <v>5</v>
      </c>
      <c r="U33" s="64"/>
      <c r="V33" s="64"/>
      <c r="W33" s="59"/>
      <c r="X33" s="60"/>
      <c r="Y33" s="61"/>
      <c r="Z33" s="61"/>
      <c r="AA33" s="62"/>
      <c r="AB33" s="56">
        <v>18</v>
      </c>
      <c r="AC33" s="63">
        <f t="shared" si="21"/>
        <v>18</v>
      </c>
      <c r="AD33" s="64">
        <v>18</v>
      </c>
      <c r="AE33" s="64"/>
      <c r="AF33" s="64"/>
      <c r="AG33" s="59"/>
      <c r="AH33" s="60"/>
      <c r="AI33" s="61"/>
      <c r="AJ33" s="61"/>
      <c r="AK33" s="62"/>
    </row>
    <row r="34" spans="1:37" x14ac:dyDescent="0.25">
      <c r="A34" s="75"/>
      <c r="B34" s="78" t="s">
        <v>51</v>
      </c>
      <c r="C34" s="39">
        <v>36</v>
      </c>
      <c r="D34" s="44">
        <f>SUM(D35:D38)</f>
        <v>36</v>
      </c>
      <c r="E34" s="41">
        <f t="shared" ref="E34:G34" si="22">SUM(E35:E38)</f>
        <v>18</v>
      </c>
      <c r="F34" s="41">
        <f t="shared" si="22"/>
        <v>18</v>
      </c>
      <c r="G34" s="41">
        <f t="shared" si="22"/>
        <v>0</v>
      </c>
      <c r="H34" s="39">
        <v>0</v>
      </c>
      <c r="I34" s="42">
        <f t="shared" ref="I34:L34" si="23">SUM(I35:I38)</f>
        <v>0</v>
      </c>
      <c r="J34" s="41">
        <f t="shared" si="23"/>
        <v>0</v>
      </c>
      <c r="K34" s="41">
        <f t="shared" si="23"/>
        <v>0</v>
      </c>
      <c r="L34" s="41">
        <f t="shared" si="23"/>
        <v>0</v>
      </c>
      <c r="M34" s="39">
        <v>0</v>
      </c>
      <c r="N34" s="42">
        <f t="shared" ref="N34:Q34" si="24">SUM(N35:N38)</f>
        <v>0</v>
      </c>
      <c r="O34" s="41">
        <f t="shared" si="24"/>
        <v>0</v>
      </c>
      <c r="P34" s="41">
        <f t="shared" si="24"/>
        <v>0</v>
      </c>
      <c r="Q34" s="41">
        <f t="shared" si="24"/>
        <v>0</v>
      </c>
      <c r="R34" s="43">
        <v>36</v>
      </c>
      <c r="S34" s="44">
        <f>SUM(S35:S38)</f>
        <v>4</v>
      </c>
      <c r="T34" s="41">
        <f>SUM(T35:T38)</f>
        <v>2</v>
      </c>
      <c r="U34" s="41">
        <f>SUM(U35:U38)</f>
        <v>2</v>
      </c>
      <c r="V34" s="41">
        <f>SUM(V35:V38)</f>
        <v>0</v>
      </c>
      <c r="W34" s="39">
        <v>0</v>
      </c>
      <c r="X34" s="44">
        <f>SUM(X35:X38)</f>
        <v>0</v>
      </c>
      <c r="Y34" s="41">
        <f>SUM(Y35:Y38)</f>
        <v>0</v>
      </c>
      <c r="Z34" s="41">
        <f>SUM(Z35:Z38)</f>
        <v>0</v>
      </c>
      <c r="AA34" s="45">
        <f>SUM(AA35:AA38)</f>
        <v>0</v>
      </c>
      <c r="AB34" s="43">
        <v>36</v>
      </c>
      <c r="AC34" s="44">
        <f>SUM(AC35:AC38)</f>
        <v>36</v>
      </c>
      <c r="AD34" s="41">
        <f>SUM(AD35:AD38)</f>
        <v>18</v>
      </c>
      <c r="AE34" s="41">
        <f>SUM(AE35:AE38)</f>
        <v>18</v>
      </c>
      <c r="AF34" s="41">
        <f>SUM(AF35:AF38)</f>
        <v>0</v>
      </c>
      <c r="AG34" s="39">
        <v>0</v>
      </c>
      <c r="AH34" s="44">
        <f>SUM(AH35:AH38)</f>
        <v>0</v>
      </c>
      <c r="AI34" s="41">
        <f>SUM(AI35:AI38)</f>
        <v>0</v>
      </c>
      <c r="AJ34" s="41">
        <f>SUM(AJ35:AJ38)</f>
        <v>0</v>
      </c>
      <c r="AK34" s="45">
        <f>SUM(AK35:AK38)</f>
        <v>0</v>
      </c>
    </row>
    <row r="35" spans="1:37" ht="24" x14ac:dyDescent="0.25">
      <c r="A35" s="75"/>
      <c r="B35" s="79" t="s">
        <v>52</v>
      </c>
      <c r="C35" s="76">
        <v>14</v>
      </c>
      <c r="D35" s="63">
        <v>14</v>
      </c>
      <c r="E35" s="64">
        <v>7</v>
      </c>
      <c r="F35" s="64">
        <v>7</v>
      </c>
      <c r="G35" s="52"/>
      <c r="H35" s="53"/>
      <c r="I35" s="54"/>
      <c r="J35" s="55"/>
      <c r="K35" s="55"/>
      <c r="L35" s="55"/>
      <c r="M35" s="53"/>
      <c r="N35" s="54"/>
      <c r="O35" s="55"/>
      <c r="P35" s="55"/>
      <c r="Q35" s="55"/>
      <c r="R35" s="56">
        <v>14</v>
      </c>
      <c r="S35" s="63">
        <v>1</v>
      </c>
      <c r="T35" s="58">
        <v>0.5</v>
      </c>
      <c r="U35" s="58">
        <v>0.5</v>
      </c>
      <c r="V35" s="58"/>
      <c r="W35" s="59"/>
      <c r="X35" s="60"/>
      <c r="Y35" s="61"/>
      <c r="Z35" s="61"/>
      <c r="AA35" s="62"/>
      <c r="AB35" s="56">
        <v>14</v>
      </c>
      <c r="AC35" s="63">
        <f>AD35+AE35+AF35</f>
        <v>14</v>
      </c>
      <c r="AD35" s="64">
        <v>7</v>
      </c>
      <c r="AE35" s="64">
        <v>7</v>
      </c>
      <c r="AF35" s="58"/>
      <c r="AG35" s="59"/>
      <c r="AH35" s="60"/>
      <c r="AI35" s="61"/>
      <c r="AJ35" s="61"/>
      <c r="AK35" s="62"/>
    </row>
    <row r="36" spans="1:37" x14ac:dyDescent="0.25">
      <c r="A36" s="75"/>
      <c r="B36" s="79" t="s">
        <v>53</v>
      </c>
      <c r="C36" s="76">
        <v>4</v>
      </c>
      <c r="D36" s="63">
        <v>4</v>
      </c>
      <c r="E36" s="64">
        <v>2</v>
      </c>
      <c r="F36" s="64">
        <v>2</v>
      </c>
      <c r="G36" s="77"/>
      <c r="H36" s="53"/>
      <c r="I36" s="54"/>
      <c r="J36" s="55"/>
      <c r="K36" s="55"/>
      <c r="L36" s="55"/>
      <c r="M36" s="53"/>
      <c r="N36" s="54"/>
      <c r="O36" s="55"/>
      <c r="P36" s="55"/>
      <c r="Q36" s="55"/>
      <c r="R36" s="56">
        <v>4</v>
      </c>
      <c r="S36" s="63">
        <v>1</v>
      </c>
      <c r="T36" s="58">
        <v>0.5</v>
      </c>
      <c r="U36" s="58">
        <v>0.5</v>
      </c>
      <c r="V36" s="58"/>
      <c r="W36" s="59"/>
      <c r="X36" s="60"/>
      <c r="Y36" s="61"/>
      <c r="Z36" s="61"/>
      <c r="AA36" s="62"/>
      <c r="AB36" s="56">
        <v>4</v>
      </c>
      <c r="AC36" s="63">
        <f t="shared" ref="AC36:AC38" si="25">AD36+AE36+AF36</f>
        <v>4</v>
      </c>
      <c r="AD36" s="64">
        <v>2</v>
      </c>
      <c r="AE36" s="64">
        <v>2</v>
      </c>
      <c r="AF36" s="58"/>
      <c r="AG36" s="59"/>
      <c r="AH36" s="60"/>
      <c r="AI36" s="61"/>
      <c r="AJ36" s="61"/>
      <c r="AK36" s="62"/>
    </row>
    <row r="37" spans="1:37" x14ac:dyDescent="0.25">
      <c r="A37" s="75"/>
      <c r="B37" s="79" t="s">
        <v>54</v>
      </c>
      <c r="C37" s="76">
        <v>6</v>
      </c>
      <c r="D37" s="63">
        <v>6</v>
      </c>
      <c r="E37" s="64">
        <v>3</v>
      </c>
      <c r="F37" s="64">
        <v>3</v>
      </c>
      <c r="G37" s="77"/>
      <c r="H37" s="53"/>
      <c r="I37" s="54"/>
      <c r="J37" s="55"/>
      <c r="K37" s="55"/>
      <c r="L37" s="55"/>
      <c r="M37" s="53"/>
      <c r="N37" s="54"/>
      <c r="O37" s="55"/>
      <c r="P37" s="55"/>
      <c r="Q37" s="55"/>
      <c r="R37" s="56">
        <v>6</v>
      </c>
      <c r="S37" s="63">
        <v>1</v>
      </c>
      <c r="T37" s="58">
        <v>0.5</v>
      </c>
      <c r="U37" s="58">
        <v>0.5</v>
      </c>
      <c r="V37" s="58"/>
      <c r="W37" s="59"/>
      <c r="X37" s="60"/>
      <c r="Y37" s="61"/>
      <c r="Z37" s="61"/>
      <c r="AA37" s="62"/>
      <c r="AB37" s="56">
        <v>6</v>
      </c>
      <c r="AC37" s="63">
        <f t="shared" si="25"/>
        <v>6</v>
      </c>
      <c r="AD37" s="64">
        <v>3</v>
      </c>
      <c r="AE37" s="64">
        <v>3</v>
      </c>
      <c r="AF37" s="58"/>
      <c r="AG37" s="59"/>
      <c r="AH37" s="60"/>
      <c r="AI37" s="61"/>
      <c r="AJ37" s="61"/>
      <c r="AK37" s="62"/>
    </row>
    <row r="38" spans="1:37" x14ac:dyDescent="0.25">
      <c r="A38" s="75"/>
      <c r="B38" s="79" t="s">
        <v>55</v>
      </c>
      <c r="C38" s="76">
        <v>12</v>
      </c>
      <c r="D38" s="63">
        <v>12</v>
      </c>
      <c r="E38" s="64">
        <v>6</v>
      </c>
      <c r="F38" s="64">
        <v>6</v>
      </c>
      <c r="G38" s="77"/>
      <c r="H38" s="53"/>
      <c r="I38" s="54"/>
      <c r="J38" s="55"/>
      <c r="K38" s="55"/>
      <c r="L38" s="55"/>
      <c r="M38" s="53"/>
      <c r="N38" s="54"/>
      <c r="O38" s="55"/>
      <c r="P38" s="55"/>
      <c r="Q38" s="55"/>
      <c r="R38" s="56">
        <v>12</v>
      </c>
      <c r="S38" s="63">
        <v>1</v>
      </c>
      <c r="T38" s="58">
        <v>0.5</v>
      </c>
      <c r="U38" s="58">
        <v>0.5</v>
      </c>
      <c r="V38" s="58"/>
      <c r="W38" s="59"/>
      <c r="X38" s="60"/>
      <c r="Y38" s="61"/>
      <c r="Z38" s="61"/>
      <c r="AA38" s="62"/>
      <c r="AB38" s="56">
        <v>12</v>
      </c>
      <c r="AC38" s="63">
        <f t="shared" si="25"/>
        <v>12</v>
      </c>
      <c r="AD38" s="64">
        <v>6</v>
      </c>
      <c r="AE38" s="64">
        <v>6</v>
      </c>
      <c r="AF38" s="58"/>
      <c r="AG38" s="59"/>
      <c r="AH38" s="60"/>
      <c r="AI38" s="61"/>
      <c r="AJ38" s="61"/>
      <c r="AK38" s="62"/>
    </row>
    <row r="39" spans="1:37" x14ac:dyDescent="0.25">
      <c r="A39" s="81"/>
      <c r="B39" s="82" t="s">
        <v>56</v>
      </c>
      <c r="C39" s="83">
        <v>558</v>
      </c>
      <c r="D39" s="84">
        <f>D6+D11+D16+D25+D30+D34</f>
        <v>576</v>
      </c>
      <c r="E39" s="85"/>
      <c r="F39" s="85"/>
      <c r="G39" s="85"/>
      <c r="H39" s="86">
        <v>0</v>
      </c>
      <c r="I39" s="87"/>
      <c r="J39" s="87"/>
      <c r="K39" s="87"/>
      <c r="L39" s="87"/>
      <c r="M39" s="86">
        <v>0</v>
      </c>
      <c r="N39" s="87"/>
      <c r="O39" s="87"/>
      <c r="P39" s="87"/>
      <c r="Q39" s="87"/>
      <c r="R39" s="88">
        <v>558</v>
      </c>
      <c r="S39" s="84">
        <f>S6+S11+S16+S25+S30+S34</f>
        <v>104</v>
      </c>
      <c r="T39" s="84"/>
      <c r="U39" s="84"/>
      <c r="V39" s="84"/>
      <c r="W39" s="89">
        <v>0</v>
      </c>
      <c r="X39" s="84"/>
      <c r="Y39" s="84"/>
      <c r="Z39" s="84"/>
      <c r="AA39" s="90"/>
      <c r="AB39" s="88">
        <v>558</v>
      </c>
      <c r="AC39" s="84">
        <f>AC6+AC11+AC16+AC25+AC30+AC34</f>
        <v>576</v>
      </c>
      <c r="AD39" s="84"/>
      <c r="AE39" s="84"/>
      <c r="AF39" s="84"/>
      <c r="AG39" s="89">
        <v>0</v>
      </c>
      <c r="AH39" s="84">
        <f>AH34+AH30+AH25+AH16+AH11+AH6</f>
        <v>0</v>
      </c>
      <c r="AI39" s="84"/>
      <c r="AJ39" s="84"/>
      <c r="AK39" s="90"/>
    </row>
    <row r="40" spans="1:37" ht="35.25" customHeight="1" x14ac:dyDescent="0.25">
      <c r="A40" s="91" t="s">
        <v>57</v>
      </c>
      <c r="B40" s="78" t="s">
        <v>58</v>
      </c>
      <c r="C40" s="39">
        <v>0</v>
      </c>
      <c r="D40" s="42">
        <f t="shared" ref="D40:G40" si="26">SUM(D41:D43)</f>
        <v>0</v>
      </c>
      <c r="E40" s="41">
        <f t="shared" si="26"/>
        <v>0</v>
      </c>
      <c r="F40" s="41">
        <f t="shared" si="26"/>
        <v>0</v>
      </c>
      <c r="G40" s="41">
        <f t="shared" si="26"/>
        <v>0</v>
      </c>
      <c r="H40" s="92">
        <v>72</v>
      </c>
      <c r="I40" s="93">
        <f>SUM(I41:I43)</f>
        <v>108</v>
      </c>
      <c r="J40" s="94">
        <f t="shared" ref="J40:L40" si="27">SUM(J41:J43)</f>
        <v>36</v>
      </c>
      <c r="K40" s="94">
        <f t="shared" si="27"/>
        <v>0</v>
      </c>
      <c r="L40" s="94">
        <f t="shared" si="27"/>
        <v>72</v>
      </c>
      <c r="M40" s="95">
        <v>47</v>
      </c>
      <c r="N40" s="93">
        <f t="shared" ref="N40:Q40" si="28">SUM(N41:N43)</f>
        <v>47</v>
      </c>
      <c r="O40" s="94">
        <f t="shared" si="28"/>
        <v>16</v>
      </c>
      <c r="P40" s="94">
        <f t="shared" si="28"/>
        <v>0</v>
      </c>
      <c r="Q40" s="94">
        <f t="shared" si="28"/>
        <v>31</v>
      </c>
      <c r="R40" s="92">
        <v>72</v>
      </c>
      <c r="S40" s="93">
        <f>SUM(S41:S43)</f>
        <v>108</v>
      </c>
      <c r="T40" s="94">
        <f t="shared" ref="T40:V40" si="29">SUM(T41:T43)</f>
        <v>36</v>
      </c>
      <c r="U40" s="94">
        <f t="shared" si="29"/>
        <v>0</v>
      </c>
      <c r="V40" s="94">
        <f t="shared" si="29"/>
        <v>72</v>
      </c>
      <c r="W40" s="95">
        <v>111</v>
      </c>
      <c r="X40" s="93">
        <f t="shared" ref="X40:AA40" si="30">SUM(X41:X43)</f>
        <v>47</v>
      </c>
      <c r="Y40" s="94">
        <f t="shared" si="30"/>
        <v>16</v>
      </c>
      <c r="Z40" s="94">
        <f t="shared" si="30"/>
        <v>0</v>
      </c>
      <c r="AA40" s="94">
        <f t="shared" si="30"/>
        <v>31</v>
      </c>
      <c r="AB40" s="92">
        <v>18</v>
      </c>
      <c r="AC40" s="93">
        <f>SUM(AC41:AC43)</f>
        <v>18</v>
      </c>
      <c r="AD40" s="94">
        <f t="shared" ref="AD40:AF40" si="31">SUM(AD41:AD43)</f>
        <v>9</v>
      </c>
      <c r="AE40" s="94">
        <f t="shared" si="31"/>
        <v>0</v>
      </c>
      <c r="AF40" s="94">
        <f t="shared" si="31"/>
        <v>9</v>
      </c>
      <c r="AG40" s="95">
        <v>93</v>
      </c>
      <c r="AH40" s="93">
        <f t="shared" ref="AH40:AK40" si="32">SUM(AH41:AH43)</f>
        <v>93</v>
      </c>
      <c r="AI40" s="94">
        <f t="shared" si="32"/>
        <v>30</v>
      </c>
      <c r="AJ40" s="94">
        <f t="shared" si="32"/>
        <v>0</v>
      </c>
      <c r="AK40" s="94">
        <f t="shared" si="32"/>
        <v>63</v>
      </c>
    </row>
    <row r="41" spans="1:37" x14ac:dyDescent="0.25">
      <c r="A41" s="96"/>
      <c r="B41" s="79" t="s">
        <v>59</v>
      </c>
      <c r="C41" s="59">
        <v>0</v>
      </c>
      <c r="D41" s="60"/>
      <c r="E41" s="97"/>
      <c r="F41" s="97"/>
      <c r="G41" s="97"/>
      <c r="H41" s="98">
        <v>36</v>
      </c>
      <c r="I41" s="99">
        <v>40</v>
      </c>
      <c r="J41" s="100">
        <v>12</v>
      </c>
      <c r="K41" s="100"/>
      <c r="L41" s="100">
        <v>28</v>
      </c>
      <c r="M41" s="101"/>
      <c r="N41" s="102"/>
      <c r="O41" s="103"/>
      <c r="P41" s="103"/>
      <c r="Q41" s="103"/>
      <c r="R41" s="98">
        <v>36</v>
      </c>
      <c r="S41" s="99">
        <v>40</v>
      </c>
      <c r="T41" s="100">
        <v>12</v>
      </c>
      <c r="U41" s="100"/>
      <c r="V41" s="100">
        <v>28</v>
      </c>
      <c r="W41" s="101"/>
      <c r="X41" s="102"/>
      <c r="Y41" s="103"/>
      <c r="Z41" s="103"/>
      <c r="AA41" s="103"/>
      <c r="AB41" s="98"/>
      <c r="AC41" s="99">
        <f>AD41+AE41+AF41</f>
        <v>0</v>
      </c>
      <c r="AD41" s="100"/>
      <c r="AE41" s="100"/>
      <c r="AF41" s="100"/>
      <c r="AG41" s="101">
        <v>31</v>
      </c>
      <c r="AH41" s="102">
        <f>AI41+AJ41+AK41</f>
        <v>31</v>
      </c>
      <c r="AI41" s="103">
        <v>15</v>
      </c>
      <c r="AJ41" s="103"/>
      <c r="AK41" s="103">
        <v>16</v>
      </c>
    </row>
    <row r="42" spans="1:37" x14ac:dyDescent="0.25">
      <c r="A42" s="96"/>
      <c r="B42" s="79" t="s">
        <v>60</v>
      </c>
      <c r="C42" s="53">
        <v>0</v>
      </c>
      <c r="D42" s="54"/>
      <c r="E42" s="68"/>
      <c r="F42" s="68"/>
      <c r="G42" s="68"/>
      <c r="H42" s="98">
        <v>36</v>
      </c>
      <c r="I42" s="99">
        <v>38</v>
      </c>
      <c r="J42" s="100">
        <v>12</v>
      </c>
      <c r="K42" s="100"/>
      <c r="L42" s="100">
        <v>26</v>
      </c>
      <c r="M42" s="101">
        <v>31</v>
      </c>
      <c r="N42" s="102">
        <v>16</v>
      </c>
      <c r="O42" s="103"/>
      <c r="P42" s="103"/>
      <c r="Q42" s="103">
        <v>16</v>
      </c>
      <c r="R42" s="98">
        <v>36</v>
      </c>
      <c r="S42" s="99">
        <v>38</v>
      </c>
      <c r="T42" s="100">
        <v>12</v>
      </c>
      <c r="U42" s="100"/>
      <c r="V42" s="100">
        <v>26</v>
      </c>
      <c r="W42" s="101">
        <v>31</v>
      </c>
      <c r="X42" s="102">
        <v>16</v>
      </c>
      <c r="Y42" s="103"/>
      <c r="Z42" s="103"/>
      <c r="AA42" s="103">
        <v>16</v>
      </c>
      <c r="AB42" s="98">
        <v>18</v>
      </c>
      <c r="AC42" s="99">
        <f t="shared" ref="AC42:AC43" si="33">AD42+AE42+AF42</f>
        <v>18</v>
      </c>
      <c r="AD42" s="100">
        <v>9</v>
      </c>
      <c r="AE42" s="100"/>
      <c r="AF42" s="100">
        <v>9</v>
      </c>
      <c r="AG42" s="101">
        <v>47</v>
      </c>
      <c r="AH42" s="102">
        <f t="shared" ref="AH42:AH43" si="34">AI42+AJ42+AK42</f>
        <v>47</v>
      </c>
      <c r="AI42" s="103"/>
      <c r="AJ42" s="103"/>
      <c r="AK42" s="103">
        <v>47</v>
      </c>
    </row>
    <row r="43" spans="1:37" x14ac:dyDescent="0.25">
      <c r="A43" s="96"/>
      <c r="B43" s="79" t="s">
        <v>61</v>
      </c>
      <c r="C43" s="59">
        <v>0</v>
      </c>
      <c r="D43" s="60"/>
      <c r="E43" s="97"/>
      <c r="F43" s="97"/>
      <c r="G43" s="97"/>
      <c r="H43" s="98">
        <v>0</v>
      </c>
      <c r="I43" s="99">
        <v>30</v>
      </c>
      <c r="J43" s="100">
        <v>12</v>
      </c>
      <c r="K43" s="100"/>
      <c r="L43" s="100">
        <v>18</v>
      </c>
      <c r="M43" s="101">
        <v>16</v>
      </c>
      <c r="N43" s="102">
        <v>31</v>
      </c>
      <c r="O43" s="103">
        <v>16</v>
      </c>
      <c r="P43" s="103"/>
      <c r="Q43" s="103">
        <v>15</v>
      </c>
      <c r="R43" s="98">
        <v>0</v>
      </c>
      <c r="S43" s="99">
        <v>30</v>
      </c>
      <c r="T43" s="100">
        <v>12</v>
      </c>
      <c r="U43" s="100"/>
      <c r="V43" s="100">
        <v>18</v>
      </c>
      <c r="W43" s="101">
        <v>16</v>
      </c>
      <c r="X43" s="102">
        <v>31</v>
      </c>
      <c r="Y43" s="103">
        <v>16</v>
      </c>
      <c r="Z43" s="103"/>
      <c r="AA43" s="103">
        <v>15</v>
      </c>
      <c r="AB43" s="98">
        <v>0</v>
      </c>
      <c r="AC43" s="99">
        <f t="shared" si="33"/>
        <v>0</v>
      </c>
      <c r="AD43" s="100"/>
      <c r="AE43" s="100"/>
      <c r="AF43" s="100"/>
      <c r="AG43" s="101">
        <v>15</v>
      </c>
      <c r="AH43" s="102">
        <f t="shared" si="34"/>
        <v>15</v>
      </c>
      <c r="AI43" s="103">
        <v>15</v>
      </c>
      <c r="AJ43" s="103"/>
      <c r="AK43" s="103"/>
    </row>
    <row r="44" spans="1:37" x14ac:dyDescent="0.25">
      <c r="A44" s="104"/>
      <c r="B44" s="82" t="s">
        <v>56</v>
      </c>
      <c r="C44" s="86">
        <v>0</v>
      </c>
      <c r="D44" s="87"/>
      <c r="E44" s="105"/>
      <c r="F44" s="105"/>
      <c r="G44" s="105"/>
      <c r="H44" s="106">
        <v>72</v>
      </c>
      <c r="I44" s="107">
        <f>I40</f>
        <v>108</v>
      </c>
      <c r="J44" s="107"/>
      <c r="K44" s="107"/>
      <c r="L44" s="107"/>
      <c r="M44" s="106">
        <v>47</v>
      </c>
      <c r="N44" s="107">
        <f>N40</f>
        <v>47</v>
      </c>
      <c r="O44" s="107"/>
      <c r="P44" s="107"/>
      <c r="Q44" s="107"/>
      <c r="R44" s="106">
        <v>72</v>
      </c>
      <c r="S44" s="107">
        <f>S40</f>
        <v>108</v>
      </c>
      <c r="T44" s="107"/>
      <c r="U44" s="107"/>
      <c r="V44" s="107"/>
      <c r="W44" s="106">
        <v>47</v>
      </c>
      <c r="X44" s="107">
        <f>X40</f>
        <v>47</v>
      </c>
      <c r="Y44" s="107"/>
      <c r="Z44" s="107"/>
      <c r="AA44" s="107"/>
      <c r="AB44" s="106">
        <v>72</v>
      </c>
      <c r="AC44" s="107">
        <f>AC40</f>
        <v>18</v>
      </c>
      <c r="AD44" s="107"/>
      <c r="AE44" s="107"/>
      <c r="AF44" s="107"/>
      <c r="AG44" s="106">
        <v>47</v>
      </c>
      <c r="AH44" s="107">
        <f>AH40</f>
        <v>93</v>
      </c>
      <c r="AI44" s="107"/>
      <c r="AJ44" s="107"/>
      <c r="AK44" s="107"/>
    </row>
    <row r="45" spans="1:37" ht="33.75" customHeight="1" x14ac:dyDescent="0.25">
      <c r="A45" s="91" t="s">
        <v>62</v>
      </c>
      <c r="B45" s="78" t="s">
        <v>63</v>
      </c>
      <c r="C45" s="39">
        <v>0</v>
      </c>
      <c r="D45" s="42">
        <f t="shared" ref="D45:G45" si="35">SUM(D46:D50)</f>
        <v>0</v>
      </c>
      <c r="E45" s="41">
        <f t="shared" si="35"/>
        <v>0</v>
      </c>
      <c r="F45" s="41">
        <f t="shared" si="35"/>
        <v>0</v>
      </c>
      <c r="G45" s="41">
        <f t="shared" si="35"/>
        <v>0</v>
      </c>
      <c r="H45" s="92">
        <v>162</v>
      </c>
      <c r="I45" s="93">
        <f>SUM(I46:I50)</f>
        <v>180</v>
      </c>
      <c r="J45" s="94">
        <f>SUM(J46:J50)</f>
        <v>36</v>
      </c>
      <c r="K45" s="94">
        <f t="shared" ref="K45:L45" si="36">SUM(K46:K50)</f>
        <v>0</v>
      </c>
      <c r="L45" s="94">
        <f t="shared" si="36"/>
        <v>144</v>
      </c>
      <c r="M45" s="92">
        <v>109</v>
      </c>
      <c r="N45" s="93">
        <f t="shared" ref="N45:Q45" si="37">SUM(N46:N50)</f>
        <v>124</v>
      </c>
      <c r="O45" s="94">
        <f t="shared" si="37"/>
        <v>31</v>
      </c>
      <c r="P45" s="94">
        <f t="shared" si="37"/>
        <v>0</v>
      </c>
      <c r="Q45" s="94">
        <f t="shared" si="37"/>
        <v>93</v>
      </c>
      <c r="R45" s="92">
        <v>162</v>
      </c>
      <c r="S45" s="93">
        <f>SUM(S46:S50)</f>
        <v>180</v>
      </c>
      <c r="T45" s="94">
        <f>SUM(T46:T50)</f>
        <v>36</v>
      </c>
      <c r="U45" s="94">
        <f t="shared" ref="U45:V45" si="38">SUM(U46:U50)</f>
        <v>0</v>
      </c>
      <c r="V45" s="94">
        <f t="shared" si="38"/>
        <v>144</v>
      </c>
      <c r="W45" s="92">
        <v>109</v>
      </c>
      <c r="X45" s="93">
        <f t="shared" ref="X45:AA45" si="39">SUM(X46:X50)</f>
        <v>124</v>
      </c>
      <c r="Y45" s="94">
        <f t="shared" si="39"/>
        <v>31</v>
      </c>
      <c r="Z45" s="94">
        <f t="shared" si="39"/>
        <v>0</v>
      </c>
      <c r="AA45" s="94">
        <f t="shared" si="39"/>
        <v>93</v>
      </c>
      <c r="AB45" s="92">
        <v>126</v>
      </c>
      <c r="AC45" s="93">
        <f>SUM(AC46:AC50)</f>
        <v>126</v>
      </c>
      <c r="AD45" s="94">
        <f>SUM(AD46:AD50)</f>
        <v>36</v>
      </c>
      <c r="AE45" s="94">
        <f t="shared" ref="AE45:AF45" si="40">SUM(AE46:AE50)</f>
        <v>0</v>
      </c>
      <c r="AF45" s="94">
        <f t="shared" si="40"/>
        <v>90</v>
      </c>
      <c r="AG45" s="92">
        <v>170</v>
      </c>
      <c r="AH45" s="93">
        <f t="shared" ref="AH45:AK45" si="41">SUM(AH46:AH50)</f>
        <v>170</v>
      </c>
      <c r="AI45" s="94">
        <f t="shared" si="41"/>
        <v>29</v>
      </c>
      <c r="AJ45" s="94">
        <f t="shared" si="41"/>
        <v>0</v>
      </c>
      <c r="AK45" s="94">
        <f t="shared" si="41"/>
        <v>141</v>
      </c>
    </row>
    <row r="46" spans="1:37" x14ac:dyDescent="0.25">
      <c r="A46" s="96"/>
      <c r="B46" s="79" t="s">
        <v>64</v>
      </c>
      <c r="C46" s="53">
        <v>0</v>
      </c>
      <c r="D46" s="54"/>
      <c r="E46" s="68"/>
      <c r="F46" s="68"/>
      <c r="G46" s="68"/>
      <c r="H46" s="98">
        <v>36</v>
      </c>
      <c r="I46" s="99">
        <v>36</v>
      </c>
      <c r="J46" s="100">
        <v>9</v>
      </c>
      <c r="K46" s="100"/>
      <c r="L46" s="100">
        <v>27</v>
      </c>
      <c r="M46" s="101"/>
      <c r="N46" s="102"/>
      <c r="O46" s="103"/>
      <c r="P46" s="103"/>
      <c r="Q46" s="103"/>
      <c r="R46" s="98">
        <v>36</v>
      </c>
      <c r="S46" s="99">
        <v>36</v>
      </c>
      <c r="T46" s="100">
        <v>9</v>
      </c>
      <c r="U46" s="100"/>
      <c r="V46" s="100">
        <v>27</v>
      </c>
      <c r="W46" s="101"/>
      <c r="X46" s="102"/>
      <c r="Y46" s="103"/>
      <c r="Z46" s="103"/>
      <c r="AA46" s="103"/>
      <c r="AB46" s="98">
        <v>36</v>
      </c>
      <c r="AC46" s="99">
        <f>AD46+AE46+AF46</f>
        <v>36</v>
      </c>
      <c r="AD46" s="100">
        <v>9</v>
      </c>
      <c r="AE46" s="100"/>
      <c r="AF46" s="100">
        <v>27</v>
      </c>
      <c r="AG46" s="101"/>
      <c r="AH46" s="102">
        <f>AI46+AJ46+AK46</f>
        <v>0</v>
      </c>
      <c r="AI46" s="103"/>
      <c r="AJ46" s="103"/>
      <c r="AK46" s="103"/>
    </row>
    <row r="47" spans="1:37" x14ac:dyDescent="0.25">
      <c r="A47" s="96"/>
      <c r="B47" s="79" t="s">
        <v>65</v>
      </c>
      <c r="C47" s="53">
        <v>0</v>
      </c>
      <c r="D47" s="54"/>
      <c r="E47" s="68"/>
      <c r="F47" s="68"/>
      <c r="G47" s="68"/>
      <c r="H47" s="98">
        <v>54</v>
      </c>
      <c r="I47" s="99">
        <v>72</v>
      </c>
      <c r="J47" s="100">
        <v>9</v>
      </c>
      <c r="K47" s="100"/>
      <c r="L47" s="100">
        <v>63</v>
      </c>
      <c r="M47" s="98">
        <v>62</v>
      </c>
      <c r="N47" s="102">
        <v>62</v>
      </c>
      <c r="O47" s="103">
        <v>10</v>
      </c>
      <c r="P47" s="103"/>
      <c r="Q47" s="103">
        <v>52</v>
      </c>
      <c r="R47" s="98">
        <v>54</v>
      </c>
      <c r="S47" s="99">
        <v>72</v>
      </c>
      <c r="T47" s="100">
        <v>9</v>
      </c>
      <c r="U47" s="100"/>
      <c r="V47" s="100">
        <v>63</v>
      </c>
      <c r="W47" s="98">
        <v>62</v>
      </c>
      <c r="X47" s="102">
        <v>62</v>
      </c>
      <c r="Y47" s="103">
        <v>10</v>
      </c>
      <c r="Z47" s="103"/>
      <c r="AA47" s="103">
        <v>52</v>
      </c>
      <c r="AB47" s="98">
        <v>54</v>
      </c>
      <c r="AC47" s="99">
        <f t="shared" ref="AC47:AC50" si="42">AD47+AE47+AF47</f>
        <v>54</v>
      </c>
      <c r="AD47" s="100">
        <v>9</v>
      </c>
      <c r="AE47" s="100"/>
      <c r="AF47" s="100">
        <v>45</v>
      </c>
      <c r="AG47" s="98">
        <v>86</v>
      </c>
      <c r="AH47" s="102">
        <f t="shared" ref="AH47:AH50" si="43">AI47+AJ47+AK47</f>
        <v>86</v>
      </c>
      <c r="AI47" s="103">
        <v>10</v>
      </c>
      <c r="AJ47" s="103"/>
      <c r="AK47" s="103">
        <v>76</v>
      </c>
    </row>
    <row r="48" spans="1:37" x14ac:dyDescent="0.25">
      <c r="A48" s="96"/>
      <c r="B48" s="79" t="s">
        <v>66</v>
      </c>
      <c r="C48" s="53">
        <v>0</v>
      </c>
      <c r="D48" s="54"/>
      <c r="E48" s="68"/>
      <c r="F48" s="68"/>
      <c r="G48" s="68"/>
      <c r="H48" s="98">
        <v>36</v>
      </c>
      <c r="I48" s="102">
        <v>36</v>
      </c>
      <c r="J48" s="103">
        <v>9</v>
      </c>
      <c r="K48" s="103"/>
      <c r="L48" s="103">
        <v>27</v>
      </c>
      <c r="M48" s="98">
        <v>31</v>
      </c>
      <c r="N48" s="99">
        <v>31</v>
      </c>
      <c r="O48" s="100">
        <v>10</v>
      </c>
      <c r="P48" s="100"/>
      <c r="Q48" s="100">
        <v>21</v>
      </c>
      <c r="R48" s="98">
        <v>36</v>
      </c>
      <c r="S48" s="102">
        <v>36</v>
      </c>
      <c r="T48" s="103">
        <v>9</v>
      </c>
      <c r="U48" s="103"/>
      <c r="V48" s="103">
        <v>27</v>
      </c>
      <c r="W48" s="98">
        <v>31</v>
      </c>
      <c r="X48" s="99">
        <v>31</v>
      </c>
      <c r="Y48" s="100">
        <v>10</v>
      </c>
      <c r="Z48" s="100"/>
      <c r="AA48" s="100">
        <v>21</v>
      </c>
      <c r="AB48" s="98">
        <v>18</v>
      </c>
      <c r="AC48" s="99">
        <f t="shared" si="42"/>
        <v>18</v>
      </c>
      <c r="AD48" s="103">
        <v>9</v>
      </c>
      <c r="AE48" s="103"/>
      <c r="AF48" s="103">
        <v>9</v>
      </c>
      <c r="AG48" s="98">
        <v>48</v>
      </c>
      <c r="AH48" s="102">
        <f t="shared" si="43"/>
        <v>48</v>
      </c>
      <c r="AI48" s="100">
        <v>10</v>
      </c>
      <c r="AJ48" s="100"/>
      <c r="AK48" s="100">
        <v>38</v>
      </c>
    </row>
    <row r="49" spans="1:37" x14ac:dyDescent="0.25">
      <c r="A49" s="96"/>
      <c r="B49" s="79" t="s">
        <v>67</v>
      </c>
      <c r="C49" s="53">
        <v>0</v>
      </c>
      <c r="D49" s="54"/>
      <c r="E49" s="68"/>
      <c r="F49" s="68"/>
      <c r="G49" s="68"/>
      <c r="H49" s="98">
        <v>36</v>
      </c>
      <c r="I49" s="102">
        <v>36</v>
      </c>
      <c r="J49" s="103">
        <v>9</v>
      </c>
      <c r="K49" s="103"/>
      <c r="L49" s="103">
        <v>27</v>
      </c>
      <c r="M49" s="98">
        <v>11</v>
      </c>
      <c r="N49" s="99">
        <v>21</v>
      </c>
      <c r="O49" s="100">
        <v>7</v>
      </c>
      <c r="P49" s="100"/>
      <c r="Q49" s="100">
        <v>14</v>
      </c>
      <c r="R49" s="98">
        <v>36</v>
      </c>
      <c r="S49" s="102">
        <v>36</v>
      </c>
      <c r="T49" s="103">
        <v>9</v>
      </c>
      <c r="U49" s="103"/>
      <c r="V49" s="103">
        <v>27</v>
      </c>
      <c r="W49" s="98">
        <v>11</v>
      </c>
      <c r="X49" s="99">
        <v>21</v>
      </c>
      <c r="Y49" s="100">
        <v>7</v>
      </c>
      <c r="Z49" s="100"/>
      <c r="AA49" s="100">
        <v>14</v>
      </c>
      <c r="AB49" s="98">
        <v>18</v>
      </c>
      <c r="AC49" s="99">
        <f t="shared" si="42"/>
        <v>18</v>
      </c>
      <c r="AD49" s="103">
        <v>9</v>
      </c>
      <c r="AE49" s="103"/>
      <c r="AF49" s="103">
        <v>9</v>
      </c>
      <c r="AG49" s="98">
        <v>31</v>
      </c>
      <c r="AH49" s="102">
        <f t="shared" si="43"/>
        <v>31</v>
      </c>
      <c r="AI49" s="100">
        <v>7</v>
      </c>
      <c r="AJ49" s="100"/>
      <c r="AK49" s="100">
        <v>24</v>
      </c>
    </row>
    <row r="50" spans="1:37" x14ac:dyDescent="0.25">
      <c r="A50" s="96"/>
      <c r="B50" s="79" t="s">
        <v>68</v>
      </c>
      <c r="C50" s="53">
        <v>0</v>
      </c>
      <c r="D50" s="54"/>
      <c r="E50" s="68"/>
      <c r="F50" s="68"/>
      <c r="G50" s="68"/>
      <c r="H50" s="98"/>
      <c r="I50" s="102"/>
      <c r="J50" s="103"/>
      <c r="K50" s="103"/>
      <c r="L50" s="103"/>
      <c r="M50" s="98">
        <v>5</v>
      </c>
      <c r="N50" s="99">
        <v>10</v>
      </c>
      <c r="O50" s="100">
        <v>4</v>
      </c>
      <c r="P50" s="100"/>
      <c r="Q50" s="100">
        <v>6</v>
      </c>
      <c r="R50" s="98"/>
      <c r="S50" s="102"/>
      <c r="T50" s="103"/>
      <c r="U50" s="103"/>
      <c r="V50" s="103"/>
      <c r="W50" s="98">
        <v>5</v>
      </c>
      <c r="X50" s="99">
        <v>10</v>
      </c>
      <c r="Y50" s="100">
        <v>4</v>
      </c>
      <c r="Z50" s="100"/>
      <c r="AA50" s="100">
        <v>6</v>
      </c>
      <c r="AB50" s="98"/>
      <c r="AC50" s="99">
        <f t="shared" si="42"/>
        <v>0</v>
      </c>
      <c r="AD50" s="103"/>
      <c r="AE50" s="103"/>
      <c r="AF50" s="103"/>
      <c r="AG50" s="98">
        <v>5</v>
      </c>
      <c r="AH50" s="102">
        <f t="shared" si="43"/>
        <v>5</v>
      </c>
      <c r="AI50" s="100">
        <v>2</v>
      </c>
      <c r="AJ50" s="100"/>
      <c r="AK50" s="100">
        <v>3</v>
      </c>
    </row>
    <row r="51" spans="1:37" x14ac:dyDescent="0.25">
      <c r="A51" s="96"/>
      <c r="B51" s="108" t="s">
        <v>69</v>
      </c>
      <c r="C51" s="109">
        <v>0</v>
      </c>
      <c r="D51" s="110">
        <f t="shared" ref="D51:G51" si="44">SUM(D52:D53)</f>
        <v>0</v>
      </c>
      <c r="E51" s="111">
        <f t="shared" si="44"/>
        <v>0</v>
      </c>
      <c r="F51" s="111">
        <f t="shared" si="44"/>
        <v>0</v>
      </c>
      <c r="G51" s="111">
        <f t="shared" si="44"/>
        <v>0</v>
      </c>
      <c r="H51" s="112">
        <v>90</v>
      </c>
      <c r="I51" s="93">
        <f t="shared" ref="I51:Q51" si="45">SUM(I52:I53)</f>
        <v>90</v>
      </c>
      <c r="J51" s="113">
        <f t="shared" si="45"/>
        <v>36</v>
      </c>
      <c r="K51" s="113">
        <f t="shared" si="45"/>
        <v>0</v>
      </c>
      <c r="L51" s="113">
        <f t="shared" si="45"/>
        <v>54</v>
      </c>
      <c r="M51" s="112">
        <v>47</v>
      </c>
      <c r="N51" s="93">
        <f t="shared" si="45"/>
        <v>47</v>
      </c>
      <c r="O51" s="113">
        <f t="shared" si="45"/>
        <v>31</v>
      </c>
      <c r="P51" s="113">
        <f t="shared" si="45"/>
        <v>0</v>
      </c>
      <c r="Q51" s="113">
        <f t="shared" si="45"/>
        <v>47</v>
      </c>
      <c r="R51" s="112">
        <v>90</v>
      </c>
      <c r="S51" s="93">
        <f t="shared" ref="S51:V51" si="46">SUM(S52:S53)</f>
        <v>90</v>
      </c>
      <c r="T51" s="113">
        <f t="shared" si="46"/>
        <v>36</v>
      </c>
      <c r="U51" s="113">
        <f t="shared" si="46"/>
        <v>0</v>
      </c>
      <c r="V51" s="113">
        <f t="shared" si="46"/>
        <v>54</v>
      </c>
      <c r="W51" s="112">
        <v>47</v>
      </c>
      <c r="X51" s="93">
        <f t="shared" ref="X51:AA51" si="47">SUM(X52:X53)</f>
        <v>47</v>
      </c>
      <c r="Y51" s="113">
        <f t="shared" si="47"/>
        <v>31</v>
      </c>
      <c r="Z51" s="113">
        <f t="shared" si="47"/>
        <v>0</v>
      </c>
      <c r="AA51" s="113">
        <f t="shared" si="47"/>
        <v>47</v>
      </c>
      <c r="AB51" s="114">
        <v>54</v>
      </c>
      <c r="AC51" s="93">
        <v>54</v>
      </c>
      <c r="AD51" s="113">
        <f t="shared" ref="AD51:AF51" si="48">SUM(AD52:AD53)</f>
        <v>18</v>
      </c>
      <c r="AE51" s="113">
        <f t="shared" si="48"/>
        <v>0</v>
      </c>
      <c r="AF51" s="113">
        <f t="shared" si="48"/>
        <v>36</v>
      </c>
      <c r="AG51" s="114">
        <v>78</v>
      </c>
      <c r="AH51" s="115">
        <f>SUM(AH52:AH53)</f>
        <v>78</v>
      </c>
      <c r="AI51" s="113">
        <f t="shared" ref="AI51:AK51" si="49">SUM(AI52:AI53)</f>
        <v>16</v>
      </c>
      <c r="AJ51" s="113">
        <f t="shared" si="49"/>
        <v>0</v>
      </c>
      <c r="AK51" s="113">
        <f t="shared" si="49"/>
        <v>62</v>
      </c>
    </row>
    <row r="52" spans="1:37" x14ac:dyDescent="0.25">
      <c r="A52" s="96"/>
      <c r="B52" s="79" t="s">
        <v>70</v>
      </c>
      <c r="C52" s="53">
        <v>0</v>
      </c>
      <c r="D52" s="54"/>
      <c r="E52" s="68"/>
      <c r="F52" s="68"/>
      <c r="G52" s="68"/>
      <c r="H52" s="98">
        <v>18</v>
      </c>
      <c r="I52" s="102">
        <v>27</v>
      </c>
      <c r="J52" s="103">
        <v>18</v>
      </c>
      <c r="K52" s="103"/>
      <c r="L52" s="103">
        <v>9</v>
      </c>
      <c r="M52" s="98">
        <v>16</v>
      </c>
      <c r="N52" s="99">
        <v>16</v>
      </c>
      <c r="O52" s="100">
        <v>15</v>
      </c>
      <c r="P52" s="100"/>
      <c r="Q52" s="100">
        <v>11</v>
      </c>
      <c r="R52" s="98">
        <v>18</v>
      </c>
      <c r="S52" s="102">
        <v>27</v>
      </c>
      <c r="T52" s="103">
        <v>18</v>
      </c>
      <c r="U52" s="103"/>
      <c r="V52" s="103">
        <v>9</v>
      </c>
      <c r="W52" s="98">
        <v>16</v>
      </c>
      <c r="X52" s="99">
        <v>16</v>
      </c>
      <c r="Y52" s="100">
        <v>15</v>
      </c>
      <c r="Z52" s="100"/>
      <c r="AA52" s="100">
        <v>11</v>
      </c>
      <c r="AB52" s="98">
        <v>18</v>
      </c>
      <c r="AC52" s="102">
        <f>AD52+AE52+AF52</f>
        <v>18</v>
      </c>
      <c r="AD52" s="103">
        <v>9</v>
      </c>
      <c r="AE52" s="103"/>
      <c r="AF52" s="103">
        <v>9</v>
      </c>
      <c r="AG52" s="98">
        <v>16</v>
      </c>
      <c r="AH52" s="99">
        <f>AI52+AJ52+AK52</f>
        <v>16</v>
      </c>
      <c r="AI52" s="100">
        <v>8</v>
      </c>
      <c r="AJ52" s="100"/>
      <c r="AK52" s="100">
        <v>8</v>
      </c>
    </row>
    <row r="53" spans="1:37" x14ac:dyDescent="0.25">
      <c r="A53" s="96"/>
      <c r="B53" s="79" t="s">
        <v>71</v>
      </c>
      <c r="C53" s="53">
        <v>0</v>
      </c>
      <c r="D53" s="54"/>
      <c r="E53" s="68"/>
      <c r="F53" s="68"/>
      <c r="G53" s="68"/>
      <c r="H53" s="98">
        <v>72</v>
      </c>
      <c r="I53" s="102">
        <v>63</v>
      </c>
      <c r="J53" s="103">
        <v>18</v>
      </c>
      <c r="K53" s="103"/>
      <c r="L53" s="103">
        <v>45</v>
      </c>
      <c r="M53" s="98">
        <v>31</v>
      </c>
      <c r="N53" s="99">
        <v>31</v>
      </c>
      <c r="O53" s="100">
        <v>16</v>
      </c>
      <c r="P53" s="100"/>
      <c r="Q53" s="100">
        <v>36</v>
      </c>
      <c r="R53" s="98">
        <v>72</v>
      </c>
      <c r="S53" s="102">
        <v>63</v>
      </c>
      <c r="T53" s="103">
        <v>18</v>
      </c>
      <c r="U53" s="103"/>
      <c r="V53" s="103">
        <v>45</v>
      </c>
      <c r="W53" s="98">
        <v>31</v>
      </c>
      <c r="X53" s="99">
        <v>31</v>
      </c>
      <c r="Y53" s="100">
        <v>16</v>
      </c>
      <c r="Z53" s="100"/>
      <c r="AA53" s="100">
        <v>36</v>
      </c>
      <c r="AB53" s="98">
        <v>36</v>
      </c>
      <c r="AC53" s="102">
        <f>AD53+AE53+AF53</f>
        <v>36</v>
      </c>
      <c r="AD53" s="103">
        <v>9</v>
      </c>
      <c r="AE53" s="103"/>
      <c r="AF53" s="103">
        <v>27</v>
      </c>
      <c r="AG53" s="98">
        <v>62</v>
      </c>
      <c r="AH53" s="99">
        <f>AI53+AJ53+AK53</f>
        <v>62</v>
      </c>
      <c r="AI53" s="100">
        <v>8</v>
      </c>
      <c r="AJ53" s="100"/>
      <c r="AK53" s="100">
        <v>54</v>
      </c>
    </row>
    <row r="54" spans="1:37" x14ac:dyDescent="0.25">
      <c r="A54" s="96"/>
      <c r="B54" s="108" t="s">
        <v>72</v>
      </c>
      <c r="C54" s="109">
        <v>0</v>
      </c>
      <c r="D54" s="110">
        <f t="shared" ref="D54:G54" si="50">SUM(D55:D58)</f>
        <v>0</v>
      </c>
      <c r="E54" s="111">
        <f t="shared" si="50"/>
        <v>0</v>
      </c>
      <c r="F54" s="111">
        <f t="shared" si="50"/>
        <v>0</v>
      </c>
      <c r="G54" s="111">
        <f t="shared" si="50"/>
        <v>0</v>
      </c>
      <c r="H54" s="112">
        <v>180</v>
      </c>
      <c r="I54" s="93">
        <f>SUM(I55:I58)</f>
        <v>216</v>
      </c>
      <c r="J54" s="113">
        <f t="shared" ref="J54:L54" si="51">SUM(J55:J58)</f>
        <v>54</v>
      </c>
      <c r="K54" s="113">
        <f t="shared" si="51"/>
        <v>0</v>
      </c>
      <c r="L54" s="113">
        <f t="shared" si="51"/>
        <v>162</v>
      </c>
      <c r="M54" s="112">
        <v>140</v>
      </c>
      <c r="N54" s="93">
        <f t="shared" ref="N54:Q54" si="52">SUM(N55:N58)</f>
        <v>140</v>
      </c>
      <c r="O54" s="113">
        <f t="shared" si="52"/>
        <v>31</v>
      </c>
      <c r="P54" s="113">
        <f t="shared" si="52"/>
        <v>0</v>
      </c>
      <c r="Q54" s="113">
        <f t="shared" si="52"/>
        <v>109</v>
      </c>
      <c r="R54" s="112">
        <v>180</v>
      </c>
      <c r="S54" s="93">
        <f>SUM(S55:S58)</f>
        <v>216</v>
      </c>
      <c r="T54" s="113">
        <f t="shared" ref="T54:V54" si="53">SUM(T55:T58)</f>
        <v>54</v>
      </c>
      <c r="U54" s="113">
        <f t="shared" si="53"/>
        <v>0</v>
      </c>
      <c r="V54" s="113">
        <f t="shared" si="53"/>
        <v>162</v>
      </c>
      <c r="W54" s="112">
        <v>140</v>
      </c>
      <c r="X54" s="93">
        <f t="shared" ref="X54:AA54" si="54">SUM(X55:X58)</f>
        <v>140</v>
      </c>
      <c r="Y54" s="113">
        <f t="shared" si="54"/>
        <v>31</v>
      </c>
      <c r="Z54" s="113">
        <f t="shared" si="54"/>
        <v>0</v>
      </c>
      <c r="AA54" s="113">
        <f t="shared" si="54"/>
        <v>109</v>
      </c>
      <c r="AB54" s="114">
        <v>180</v>
      </c>
      <c r="AC54" s="93">
        <f>SUM(AC55:AC58)</f>
        <v>180</v>
      </c>
      <c r="AD54" s="113">
        <f t="shared" ref="AD54:AF54" si="55">SUM(AD55:AD58)</f>
        <v>54</v>
      </c>
      <c r="AE54" s="113">
        <f t="shared" si="55"/>
        <v>0</v>
      </c>
      <c r="AF54" s="113">
        <f t="shared" si="55"/>
        <v>126</v>
      </c>
      <c r="AG54" s="114">
        <v>155</v>
      </c>
      <c r="AH54" s="93">
        <f t="shared" ref="AH54:AK54" si="56">SUM(AH55:AH58)</f>
        <v>155</v>
      </c>
      <c r="AI54" s="113">
        <f t="shared" si="56"/>
        <v>31</v>
      </c>
      <c r="AJ54" s="113">
        <f t="shared" si="56"/>
        <v>0</v>
      </c>
      <c r="AK54" s="113">
        <f t="shared" si="56"/>
        <v>124</v>
      </c>
    </row>
    <row r="55" spans="1:37" x14ac:dyDescent="0.25">
      <c r="A55" s="96"/>
      <c r="B55" s="79" t="s">
        <v>73</v>
      </c>
      <c r="C55" s="53">
        <v>0</v>
      </c>
      <c r="D55" s="54"/>
      <c r="E55" s="68"/>
      <c r="F55" s="68"/>
      <c r="G55" s="68"/>
      <c r="H55" s="98">
        <v>72</v>
      </c>
      <c r="I55" s="102">
        <v>72</v>
      </c>
      <c r="J55" s="103">
        <v>18</v>
      </c>
      <c r="K55" s="103"/>
      <c r="L55" s="103">
        <v>54</v>
      </c>
      <c r="M55" s="98">
        <v>31</v>
      </c>
      <c r="N55" s="99">
        <v>31</v>
      </c>
      <c r="O55" s="100">
        <v>8</v>
      </c>
      <c r="P55" s="100"/>
      <c r="Q55" s="100">
        <v>23</v>
      </c>
      <c r="R55" s="98">
        <v>72</v>
      </c>
      <c r="S55" s="102">
        <v>72</v>
      </c>
      <c r="T55" s="103">
        <v>18</v>
      </c>
      <c r="U55" s="103"/>
      <c r="V55" s="103">
        <v>54</v>
      </c>
      <c r="W55" s="98">
        <v>31</v>
      </c>
      <c r="X55" s="99">
        <v>31</v>
      </c>
      <c r="Y55" s="100">
        <v>8</v>
      </c>
      <c r="Z55" s="100"/>
      <c r="AA55" s="100">
        <v>23</v>
      </c>
      <c r="AB55" s="98">
        <v>72</v>
      </c>
      <c r="AC55" s="102">
        <f>AD55+AE55+AF55</f>
        <v>72</v>
      </c>
      <c r="AD55" s="103">
        <v>18</v>
      </c>
      <c r="AE55" s="103"/>
      <c r="AF55" s="103">
        <v>54</v>
      </c>
      <c r="AG55" s="98">
        <v>31</v>
      </c>
      <c r="AH55" s="99">
        <f>AI55+AJ55+AK55</f>
        <v>31</v>
      </c>
      <c r="AI55" s="100">
        <v>8</v>
      </c>
      <c r="AJ55" s="100"/>
      <c r="AK55" s="100">
        <v>23</v>
      </c>
    </row>
    <row r="56" spans="1:37" x14ac:dyDescent="0.25">
      <c r="A56" s="96"/>
      <c r="B56" s="79" t="s">
        <v>74</v>
      </c>
      <c r="C56" s="53">
        <v>0</v>
      </c>
      <c r="D56" s="54"/>
      <c r="E56" s="68"/>
      <c r="F56" s="68"/>
      <c r="G56" s="68"/>
      <c r="H56" s="98">
        <v>90</v>
      </c>
      <c r="I56" s="102">
        <v>126</v>
      </c>
      <c r="J56" s="103">
        <v>18</v>
      </c>
      <c r="K56" s="103"/>
      <c r="L56" s="103">
        <v>108</v>
      </c>
      <c r="M56" s="98">
        <v>47</v>
      </c>
      <c r="N56" s="99">
        <v>47</v>
      </c>
      <c r="O56" s="100">
        <v>8</v>
      </c>
      <c r="P56" s="100"/>
      <c r="Q56" s="100">
        <v>39</v>
      </c>
      <c r="R56" s="98">
        <v>90</v>
      </c>
      <c r="S56" s="102">
        <v>126</v>
      </c>
      <c r="T56" s="103">
        <v>18</v>
      </c>
      <c r="U56" s="103"/>
      <c r="V56" s="103">
        <v>108</v>
      </c>
      <c r="W56" s="98">
        <v>47</v>
      </c>
      <c r="X56" s="99">
        <v>47</v>
      </c>
      <c r="Y56" s="100">
        <v>8</v>
      </c>
      <c r="Z56" s="100"/>
      <c r="AA56" s="100">
        <v>39</v>
      </c>
      <c r="AB56" s="98">
        <v>90</v>
      </c>
      <c r="AC56" s="102">
        <f t="shared" ref="AC56:AC58" si="57">AD56+AE56+AF56</f>
        <v>90</v>
      </c>
      <c r="AD56" s="103">
        <v>18</v>
      </c>
      <c r="AE56" s="103"/>
      <c r="AF56" s="103">
        <v>72</v>
      </c>
      <c r="AG56" s="98">
        <v>62</v>
      </c>
      <c r="AH56" s="99">
        <f t="shared" ref="AH56:AH58" si="58">AI56+AJ56+AK56</f>
        <v>62</v>
      </c>
      <c r="AI56" s="100">
        <v>8</v>
      </c>
      <c r="AJ56" s="100"/>
      <c r="AK56" s="100">
        <v>54</v>
      </c>
    </row>
    <row r="57" spans="1:37" x14ac:dyDescent="0.25">
      <c r="A57" s="96"/>
      <c r="B57" s="79" t="s">
        <v>75</v>
      </c>
      <c r="C57" s="53">
        <v>0</v>
      </c>
      <c r="D57" s="54"/>
      <c r="E57" s="68"/>
      <c r="F57" s="68"/>
      <c r="G57" s="68"/>
      <c r="H57" s="98"/>
      <c r="I57" s="102"/>
      <c r="J57" s="103"/>
      <c r="K57" s="103"/>
      <c r="L57" s="103"/>
      <c r="M57" s="98">
        <v>31</v>
      </c>
      <c r="N57" s="99">
        <v>31</v>
      </c>
      <c r="O57" s="100">
        <v>8</v>
      </c>
      <c r="P57" s="100"/>
      <c r="Q57" s="100">
        <v>23</v>
      </c>
      <c r="R57" s="98"/>
      <c r="S57" s="102"/>
      <c r="T57" s="103"/>
      <c r="U57" s="103"/>
      <c r="V57" s="103"/>
      <c r="W57" s="98">
        <v>31</v>
      </c>
      <c r="X57" s="99">
        <v>31</v>
      </c>
      <c r="Y57" s="100">
        <v>8</v>
      </c>
      <c r="Z57" s="100"/>
      <c r="AA57" s="100">
        <v>23</v>
      </c>
      <c r="AB57" s="98"/>
      <c r="AC57" s="102">
        <f t="shared" si="57"/>
        <v>0</v>
      </c>
      <c r="AD57" s="103"/>
      <c r="AE57" s="103"/>
      <c r="AF57" s="103"/>
      <c r="AG57" s="98">
        <v>31</v>
      </c>
      <c r="AH57" s="99">
        <f t="shared" si="58"/>
        <v>31</v>
      </c>
      <c r="AI57" s="100">
        <v>8</v>
      </c>
      <c r="AJ57" s="100"/>
      <c r="AK57" s="100">
        <v>23</v>
      </c>
    </row>
    <row r="58" spans="1:37" x14ac:dyDescent="0.25">
      <c r="A58" s="96"/>
      <c r="B58" s="79" t="s">
        <v>76</v>
      </c>
      <c r="C58" s="53">
        <v>0</v>
      </c>
      <c r="D58" s="54"/>
      <c r="E58" s="68"/>
      <c r="F58" s="68"/>
      <c r="G58" s="68"/>
      <c r="H58" s="98">
        <v>18</v>
      </c>
      <c r="I58" s="102">
        <v>18</v>
      </c>
      <c r="J58" s="103">
        <v>18</v>
      </c>
      <c r="K58" s="103"/>
      <c r="L58" s="103"/>
      <c r="M58" s="98">
        <v>31</v>
      </c>
      <c r="N58" s="99">
        <v>31</v>
      </c>
      <c r="O58" s="100">
        <v>7</v>
      </c>
      <c r="P58" s="100"/>
      <c r="Q58" s="100">
        <v>24</v>
      </c>
      <c r="R58" s="98">
        <v>18</v>
      </c>
      <c r="S58" s="102">
        <v>18</v>
      </c>
      <c r="T58" s="103">
        <v>18</v>
      </c>
      <c r="U58" s="103"/>
      <c r="V58" s="103"/>
      <c r="W58" s="98">
        <v>31</v>
      </c>
      <c r="X58" s="99">
        <v>31</v>
      </c>
      <c r="Y58" s="100">
        <v>7</v>
      </c>
      <c r="Z58" s="100"/>
      <c r="AA58" s="100">
        <v>24</v>
      </c>
      <c r="AB58" s="98">
        <v>18</v>
      </c>
      <c r="AC58" s="102">
        <f t="shared" si="57"/>
        <v>18</v>
      </c>
      <c r="AD58" s="103">
        <v>18</v>
      </c>
      <c r="AE58" s="103"/>
      <c r="AF58" s="103"/>
      <c r="AG58" s="98">
        <v>31</v>
      </c>
      <c r="AH58" s="99">
        <f t="shared" si="58"/>
        <v>31</v>
      </c>
      <c r="AI58" s="100">
        <v>7</v>
      </c>
      <c r="AJ58" s="100"/>
      <c r="AK58" s="100">
        <v>24</v>
      </c>
    </row>
    <row r="59" spans="1:37" x14ac:dyDescent="0.25">
      <c r="A59" s="96"/>
      <c r="B59" s="108" t="s">
        <v>77</v>
      </c>
      <c r="C59" s="109">
        <v>0</v>
      </c>
      <c r="D59" s="110">
        <f t="shared" ref="D59:G59" si="59">SUM(D60:D63)</f>
        <v>0</v>
      </c>
      <c r="E59" s="111">
        <f t="shared" si="59"/>
        <v>0</v>
      </c>
      <c r="F59" s="111">
        <f t="shared" si="59"/>
        <v>0</v>
      </c>
      <c r="G59" s="111">
        <f t="shared" si="59"/>
        <v>0</v>
      </c>
      <c r="H59" s="112">
        <v>90</v>
      </c>
      <c r="I59" s="116">
        <f>SUM(I60:I63)</f>
        <v>90</v>
      </c>
      <c r="J59" s="113">
        <f t="shared" ref="J59:L59" si="60">SUM(J60:J63)</f>
        <v>36</v>
      </c>
      <c r="K59" s="113">
        <f t="shared" si="60"/>
        <v>0</v>
      </c>
      <c r="L59" s="113">
        <f t="shared" si="60"/>
        <v>54</v>
      </c>
      <c r="M59" s="112">
        <v>93</v>
      </c>
      <c r="N59" s="93">
        <f t="shared" ref="N59:Q59" si="61">SUM(N60:N63)</f>
        <v>93</v>
      </c>
      <c r="O59" s="113">
        <f t="shared" si="61"/>
        <v>16</v>
      </c>
      <c r="P59" s="113">
        <f t="shared" si="61"/>
        <v>0</v>
      </c>
      <c r="Q59" s="113">
        <f t="shared" si="61"/>
        <v>77</v>
      </c>
      <c r="R59" s="112">
        <v>90</v>
      </c>
      <c r="S59" s="116">
        <f>SUM(S60:S63)</f>
        <v>90</v>
      </c>
      <c r="T59" s="113">
        <f t="shared" ref="T59:V59" si="62">SUM(T60:T63)</f>
        <v>36</v>
      </c>
      <c r="U59" s="113">
        <f t="shared" si="62"/>
        <v>0</v>
      </c>
      <c r="V59" s="113">
        <f t="shared" si="62"/>
        <v>54</v>
      </c>
      <c r="W59" s="112">
        <v>93</v>
      </c>
      <c r="X59" s="93">
        <f t="shared" ref="X59:AA59" si="63">SUM(X60:X63)</f>
        <v>93</v>
      </c>
      <c r="Y59" s="113">
        <f t="shared" si="63"/>
        <v>16</v>
      </c>
      <c r="Z59" s="113">
        <f t="shared" si="63"/>
        <v>0</v>
      </c>
      <c r="AA59" s="113">
        <f t="shared" si="63"/>
        <v>77</v>
      </c>
      <c r="AB59" s="114">
        <v>90</v>
      </c>
      <c r="AC59" s="116">
        <f>SUM(AC60:AC63)</f>
        <v>90</v>
      </c>
      <c r="AD59" s="113">
        <f t="shared" ref="AD59:AF59" si="64">SUM(AD60:AD63)</f>
        <v>36</v>
      </c>
      <c r="AE59" s="113">
        <f t="shared" si="64"/>
        <v>0</v>
      </c>
      <c r="AF59" s="113">
        <f t="shared" si="64"/>
        <v>54</v>
      </c>
      <c r="AG59" s="114">
        <v>93</v>
      </c>
      <c r="AH59" s="93">
        <f>SUM(AH60:AH63)</f>
        <v>93</v>
      </c>
      <c r="AI59" s="113">
        <f t="shared" ref="AI59:AK59" si="65">SUM(AI60:AI63)</f>
        <v>16</v>
      </c>
      <c r="AJ59" s="113">
        <f t="shared" si="65"/>
        <v>0</v>
      </c>
      <c r="AK59" s="113">
        <f t="shared" si="65"/>
        <v>77</v>
      </c>
    </row>
    <row r="60" spans="1:37" x14ac:dyDescent="0.25">
      <c r="A60" s="96"/>
      <c r="B60" s="79" t="s">
        <v>78</v>
      </c>
      <c r="C60" s="53">
        <v>0</v>
      </c>
      <c r="D60" s="54"/>
      <c r="E60" s="68"/>
      <c r="F60" s="68"/>
      <c r="G60" s="68"/>
      <c r="H60" s="98">
        <v>18</v>
      </c>
      <c r="I60" s="102">
        <v>18</v>
      </c>
      <c r="J60" s="103">
        <v>8</v>
      </c>
      <c r="K60" s="103"/>
      <c r="L60" s="103">
        <v>10</v>
      </c>
      <c r="M60" s="98"/>
      <c r="N60" s="99"/>
      <c r="O60" s="100"/>
      <c r="P60" s="100"/>
      <c r="Q60" s="100"/>
      <c r="R60" s="98">
        <v>18</v>
      </c>
      <c r="S60" s="102">
        <v>18</v>
      </c>
      <c r="T60" s="103">
        <v>8</v>
      </c>
      <c r="U60" s="103"/>
      <c r="V60" s="103">
        <v>10</v>
      </c>
      <c r="W60" s="98"/>
      <c r="X60" s="99"/>
      <c r="Y60" s="100"/>
      <c r="Z60" s="100"/>
      <c r="AA60" s="100"/>
      <c r="AB60" s="98">
        <v>18</v>
      </c>
      <c r="AC60" s="102">
        <f>AD60+AE60+AF60</f>
        <v>18</v>
      </c>
      <c r="AD60" s="103">
        <v>8</v>
      </c>
      <c r="AE60" s="103"/>
      <c r="AF60" s="103">
        <v>10</v>
      </c>
      <c r="AG60" s="98"/>
      <c r="AH60" s="99">
        <f>AI60+AJ60+AK60</f>
        <v>0</v>
      </c>
      <c r="AI60" s="100"/>
      <c r="AJ60" s="100"/>
      <c r="AK60" s="100"/>
    </row>
    <row r="61" spans="1:37" x14ac:dyDescent="0.25">
      <c r="A61" s="96"/>
      <c r="B61" s="79" t="s">
        <v>79</v>
      </c>
      <c r="C61" s="53">
        <v>0</v>
      </c>
      <c r="D61" s="54"/>
      <c r="E61" s="68"/>
      <c r="F61" s="68"/>
      <c r="G61" s="68"/>
      <c r="H61" s="98">
        <v>18</v>
      </c>
      <c r="I61" s="102">
        <v>18</v>
      </c>
      <c r="J61" s="103">
        <v>8</v>
      </c>
      <c r="K61" s="103"/>
      <c r="L61" s="103">
        <v>10</v>
      </c>
      <c r="M61" s="98">
        <v>31</v>
      </c>
      <c r="N61" s="99">
        <v>31</v>
      </c>
      <c r="O61" s="100">
        <v>8</v>
      </c>
      <c r="P61" s="100"/>
      <c r="Q61" s="100">
        <v>23</v>
      </c>
      <c r="R61" s="98">
        <v>18</v>
      </c>
      <c r="S61" s="102">
        <v>18</v>
      </c>
      <c r="T61" s="103">
        <v>8</v>
      </c>
      <c r="U61" s="103"/>
      <c r="V61" s="103">
        <v>10</v>
      </c>
      <c r="W61" s="98">
        <v>31</v>
      </c>
      <c r="X61" s="99">
        <v>31</v>
      </c>
      <c r="Y61" s="100">
        <v>8</v>
      </c>
      <c r="Z61" s="100"/>
      <c r="AA61" s="100">
        <v>23</v>
      </c>
      <c r="AB61" s="98">
        <v>18</v>
      </c>
      <c r="AC61" s="102">
        <f t="shared" ref="AC61:AC63" si="66">AD61+AE61+AF61</f>
        <v>18</v>
      </c>
      <c r="AD61" s="103">
        <v>8</v>
      </c>
      <c r="AE61" s="103"/>
      <c r="AF61" s="103">
        <v>10</v>
      </c>
      <c r="AG61" s="98">
        <v>31</v>
      </c>
      <c r="AH61" s="99">
        <f t="shared" ref="AH61:AH63" si="67">AI61+AJ61+AK61</f>
        <v>31</v>
      </c>
      <c r="AI61" s="100">
        <v>8</v>
      </c>
      <c r="AJ61" s="100"/>
      <c r="AK61" s="100">
        <v>23</v>
      </c>
    </row>
    <row r="62" spans="1:37" x14ac:dyDescent="0.25">
      <c r="A62" s="96"/>
      <c r="B62" s="79" t="s">
        <v>80</v>
      </c>
      <c r="C62" s="53">
        <v>0</v>
      </c>
      <c r="D62" s="54"/>
      <c r="E62" s="68"/>
      <c r="F62" s="68"/>
      <c r="G62" s="68"/>
      <c r="H62" s="98">
        <v>36</v>
      </c>
      <c r="I62" s="102">
        <v>36</v>
      </c>
      <c r="J62" s="103">
        <v>12</v>
      </c>
      <c r="K62" s="103"/>
      <c r="L62" s="103">
        <v>24</v>
      </c>
      <c r="M62" s="98">
        <v>47</v>
      </c>
      <c r="N62" s="99">
        <v>47</v>
      </c>
      <c r="O62" s="100">
        <v>8</v>
      </c>
      <c r="P62" s="100"/>
      <c r="Q62" s="100">
        <v>39</v>
      </c>
      <c r="R62" s="98">
        <v>36</v>
      </c>
      <c r="S62" s="102">
        <v>36</v>
      </c>
      <c r="T62" s="103">
        <v>12</v>
      </c>
      <c r="U62" s="103"/>
      <c r="V62" s="103">
        <v>24</v>
      </c>
      <c r="W62" s="98">
        <v>47</v>
      </c>
      <c r="X62" s="99">
        <v>47</v>
      </c>
      <c r="Y62" s="100">
        <v>8</v>
      </c>
      <c r="Z62" s="100"/>
      <c r="AA62" s="100">
        <v>39</v>
      </c>
      <c r="AB62" s="98">
        <v>36</v>
      </c>
      <c r="AC62" s="102">
        <f t="shared" si="66"/>
        <v>36</v>
      </c>
      <c r="AD62" s="103">
        <v>12</v>
      </c>
      <c r="AE62" s="103"/>
      <c r="AF62" s="103">
        <v>24</v>
      </c>
      <c r="AG62" s="98">
        <v>47</v>
      </c>
      <c r="AH62" s="99">
        <f t="shared" si="67"/>
        <v>47</v>
      </c>
      <c r="AI62" s="100">
        <v>8</v>
      </c>
      <c r="AJ62" s="100"/>
      <c r="AK62" s="100">
        <v>39</v>
      </c>
    </row>
    <row r="63" spans="1:37" x14ac:dyDescent="0.25">
      <c r="A63" s="96"/>
      <c r="B63" s="79" t="s">
        <v>81</v>
      </c>
      <c r="C63" s="53">
        <v>0</v>
      </c>
      <c r="D63" s="54"/>
      <c r="E63" s="68"/>
      <c r="F63" s="68"/>
      <c r="G63" s="68"/>
      <c r="H63" s="98">
        <v>18</v>
      </c>
      <c r="I63" s="102">
        <v>18</v>
      </c>
      <c r="J63" s="103">
        <v>8</v>
      </c>
      <c r="K63" s="103"/>
      <c r="L63" s="103">
        <v>10</v>
      </c>
      <c r="M63" s="98">
        <v>15</v>
      </c>
      <c r="N63" s="99">
        <v>15</v>
      </c>
      <c r="O63" s="100"/>
      <c r="P63" s="100"/>
      <c r="Q63" s="100">
        <v>15</v>
      </c>
      <c r="R63" s="98">
        <v>18</v>
      </c>
      <c r="S63" s="102">
        <v>18</v>
      </c>
      <c r="T63" s="103">
        <v>8</v>
      </c>
      <c r="U63" s="103"/>
      <c r="V63" s="103">
        <v>10</v>
      </c>
      <c r="W63" s="98">
        <v>15</v>
      </c>
      <c r="X63" s="99">
        <v>15</v>
      </c>
      <c r="Y63" s="100"/>
      <c r="Z63" s="100"/>
      <c r="AA63" s="100">
        <v>15</v>
      </c>
      <c r="AB63" s="98">
        <v>18</v>
      </c>
      <c r="AC63" s="102">
        <f t="shared" si="66"/>
        <v>18</v>
      </c>
      <c r="AD63" s="103">
        <v>8</v>
      </c>
      <c r="AE63" s="103"/>
      <c r="AF63" s="103">
        <v>10</v>
      </c>
      <c r="AG63" s="98">
        <v>15</v>
      </c>
      <c r="AH63" s="99">
        <f t="shared" si="67"/>
        <v>15</v>
      </c>
      <c r="AI63" s="100"/>
      <c r="AJ63" s="100"/>
      <c r="AK63" s="100">
        <v>15</v>
      </c>
    </row>
    <row r="64" spans="1:37" x14ac:dyDescent="0.25">
      <c r="A64" s="96"/>
      <c r="B64" s="117" t="s">
        <v>82</v>
      </c>
      <c r="C64" s="118">
        <v>0</v>
      </c>
      <c r="D64" s="119"/>
      <c r="E64" s="120"/>
      <c r="F64" s="120"/>
      <c r="G64" s="120"/>
      <c r="H64" s="121">
        <v>522</v>
      </c>
      <c r="I64" s="122">
        <f>I45+I51+I54+I59</f>
        <v>576</v>
      </c>
      <c r="J64" s="123"/>
      <c r="K64" s="123"/>
      <c r="L64" s="123"/>
      <c r="M64" s="121">
        <v>389</v>
      </c>
      <c r="N64" s="124"/>
      <c r="O64" s="125"/>
      <c r="P64" s="125"/>
      <c r="Q64" s="125"/>
      <c r="R64" s="121">
        <v>522</v>
      </c>
      <c r="S64" s="122">
        <f>S45+S51+S54+S59</f>
        <v>576</v>
      </c>
      <c r="T64" s="123"/>
      <c r="U64" s="123"/>
      <c r="V64" s="123"/>
      <c r="W64" s="121">
        <v>389</v>
      </c>
      <c r="X64" s="124"/>
      <c r="Y64" s="125"/>
      <c r="Z64" s="125"/>
      <c r="AA64" s="125"/>
      <c r="AB64" s="121">
        <v>522</v>
      </c>
      <c r="AC64" s="122">
        <f>AC45+AC51+AC54+AC59</f>
        <v>450</v>
      </c>
      <c r="AD64" s="123"/>
      <c r="AE64" s="123"/>
      <c r="AF64" s="123"/>
      <c r="AG64" s="121">
        <v>389</v>
      </c>
      <c r="AH64" s="124">
        <f>AH45+AH51+AH54+AH59</f>
        <v>496</v>
      </c>
      <c r="AI64" s="125"/>
      <c r="AJ64" s="125"/>
      <c r="AK64" s="125"/>
    </row>
    <row r="65" spans="1:37" x14ac:dyDescent="0.25">
      <c r="A65" s="96" t="s">
        <v>83</v>
      </c>
      <c r="B65" s="126" t="s">
        <v>84</v>
      </c>
      <c r="C65" s="127">
        <v>0</v>
      </c>
      <c r="D65" s="128">
        <f t="shared" ref="D65:G65" si="68">SUM(D66:D67)</f>
        <v>0</v>
      </c>
      <c r="E65" s="129">
        <f t="shared" si="68"/>
        <v>0</v>
      </c>
      <c r="F65" s="129">
        <f t="shared" si="68"/>
        <v>0</v>
      </c>
      <c r="G65" s="129">
        <f t="shared" si="68"/>
        <v>0</v>
      </c>
      <c r="H65" s="130">
        <v>108</v>
      </c>
      <c r="I65" s="93">
        <f>SUM(I66:I67)</f>
        <v>126</v>
      </c>
      <c r="J65" s="131">
        <f t="shared" ref="J65:L65" si="69">SUM(J66:J67)</f>
        <v>36</v>
      </c>
      <c r="K65" s="131">
        <f t="shared" si="69"/>
        <v>0</v>
      </c>
      <c r="L65" s="131">
        <f t="shared" si="69"/>
        <v>90</v>
      </c>
      <c r="M65" s="130">
        <v>62</v>
      </c>
      <c r="N65" s="93">
        <f t="shared" ref="N65:Q65" si="70">SUM(N66:N67)</f>
        <v>62</v>
      </c>
      <c r="O65" s="131">
        <f t="shared" si="70"/>
        <v>15</v>
      </c>
      <c r="P65" s="131">
        <f t="shared" si="70"/>
        <v>0</v>
      </c>
      <c r="Q65" s="131">
        <f t="shared" si="70"/>
        <v>47</v>
      </c>
      <c r="R65" s="130">
        <v>108</v>
      </c>
      <c r="S65" s="93">
        <f>SUM(S66:S67)</f>
        <v>126</v>
      </c>
      <c r="T65" s="131">
        <f t="shared" ref="T65:V65" si="71">SUM(T66:T67)</f>
        <v>36</v>
      </c>
      <c r="U65" s="131">
        <f t="shared" si="71"/>
        <v>0</v>
      </c>
      <c r="V65" s="131">
        <f t="shared" si="71"/>
        <v>90</v>
      </c>
      <c r="W65" s="130">
        <v>62</v>
      </c>
      <c r="X65" s="93">
        <f t="shared" ref="X65:AA65" si="72">SUM(X66:X67)</f>
        <v>62</v>
      </c>
      <c r="Y65" s="131">
        <f t="shared" si="72"/>
        <v>15</v>
      </c>
      <c r="Z65" s="131">
        <f t="shared" si="72"/>
        <v>0</v>
      </c>
      <c r="AA65" s="131">
        <f t="shared" si="72"/>
        <v>47</v>
      </c>
      <c r="AB65" s="92">
        <v>108</v>
      </c>
      <c r="AC65" s="93">
        <f>SUM(AC66:AC67)</f>
        <v>108</v>
      </c>
      <c r="AD65" s="131">
        <f t="shared" ref="AD65:AF65" si="73">SUM(AD66:AD67)</f>
        <v>18</v>
      </c>
      <c r="AE65" s="131">
        <f t="shared" si="73"/>
        <v>0</v>
      </c>
      <c r="AF65" s="131">
        <f t="shared" si="73"/>
        <v>90</v>
      </c>
      <c r="AG65" s="92">
        <v>62</v>
      </c>
      <c r="AH65" s="93">
        <f t="shared" ref="AH65:AK65" si="74">SUM(AH66:AH67)</f>
        <v>62</v>
      </c>
      <c r="AI65" s="131">
        <f t="shared" si="74"/>
        <v>15</v>
      </c>
      <c r="AJ65" s="131">
        <f t="shared" si="74"/>
        <v>0</v>
      </c>
      <c r="AK65" s="131">
        <f t="shared" si="74"/>
        <v>47</v>
      </c>
    </row>
    <row r="66" spans="1:37" x14ac:dyDescent="0.25">
      <c r="A66" s="96"/>
      <c r="B66" s="132" t="s">
        <v>85</v>
      </c>
      <c r="C66" s="133">
        <v>0</v>
      </c>
      <c r="D66" s="54"/>
      <c r="E66" s="134"/>
      <c r="F66" s="134"/>
      <c r="G66" s="134"/>
      <c r="H66" s="135">
        <v>54</v>
      </c>
      <c r="I66" s="102">
        <v>72</v>
      </c>
      <c r="J66" s="102">
        <v>18</v>
      </c>
      <c r="K66" s="102"/>
      <c r="L66" s="102">
        <v>54</v>
      </c>
      <c r="M66" s="135">
        <v>31</v>
      </c>
      <c r="N66" s="102">
        <v>31</v>
      </c>
      <c r="O66" s="102">
        <v>7</v>
      </c>
      <c r="P66" s="102"/>
      <c r="Q66" s="102">
        <v>24</v>
      </c>
      <c r="R66" s="135">
        <v>54</v>
      </c>
      <c r="S66" s="102">
        <v>72</v>
      </c>
      <c r="T66" s="102">
        <v>18</v>
      </c>
      <c r="U66" s="102"/>
      <c r="V66" s="102">
        <v>54</v>
      </c>
      <c r="W66" s="135">
        <v>31</v>
      </c>
      <c r="X66" s="102">
        <v>31</v>
      </c>
      <c r="Y66" s="102">
        <v>7</v>
      </c>
      <c r="Z66" s="102"/>
      <c r="AA66" s="102">
        <v>24</v>
      </c>
      <c r="AB66" s="135">
        <v>54</v>
      </c>
      <c r="AC66" s="102">
        <f>AD66+AE66+AF66</f>
        <v>54</v>
      </c>
      <c r="AD66" s="102">
        <v>9</v>
      </c>
      <c r="AE66" s="102"/>
      <c r="AF66" s="102">
        <v>45</v>
      </c>
      <c r="AG66" s="135">
        <v>31</v>
      </c>
      <c r="AH66" s="102">
        <f>AI66+AJ66+AK66</f>
        <v>31</v>
      </c>
      <c r="AI66" s="102">
        <v>7</v>
      </c>
      <c r="AJ66" s="102"/>
      <c r="AK66" s="102">
        <v>24</v>
      </c>
    </row>
    <row r="67" spans="1:37" x14ac:dyDescent="0.25">
      <c r="A67" s="96"/>
      <c r="B67" s="132" t="s">
        <v>86</v>
      </c>
      <c r="C67" s="133">
        <v>0</v>
      </c>
      <c r="D67" s="54"/>
      <c r="E67" s="134"/>
      <c r="F67" s="134"/>
      <c r="G67" s="134"/>
      <c r="H67" s="135">
        <v>54</v>
      </c>
      <c r="I67" s="102">
        <v>54</v>
      </c>
      <c r="J67" s="102">
        <v>18</v>
      </c>
      <c r="K67" s="102"/>
      <c r="L67" s="102">
        <v>36</v>
      </c>
      <c r="M67" s="135">
        <v>31</v>
      </c>
      <c r="N67" s="102">
        <v>31</v>
      </c>
      <c r="O67" s="102">
        <v>8</v>
      </c>
      <c r="P67" s="102"/>
      <c r="Q67" s="102">
        <v>23</v>
      </c>
      <c r="R67" s="135">
        <v>54</v>
      </c>
      <c r="S67" s="102">
        <v>54</v>
      </c>
      <c r="T67" s="102">
        <v>18</v>
      </c>
      <c r="U67" s="102"/>
      <c r="V67" s="102">
        <v>36</v>
      </c>
      <c r="W67" s="135">
        <v>31</v>
      </c>
      <c r="X67" s="102">
        <v>31</v>
      </c>
      <c r="Y67" s="102">
        <v>8</v>
      </c>
      <c r="Z67" s="102"/>
      <c r="AA67" s="102">
        <v>23</v>
      </c>
      <c r="AB67" s="135">
        <v>54</v>
      </c>
      <c r="AC67" s="102">
        <f>AD67+AE67+AF67</f>
        <v>54</v>
      </c>
      <c r="AD67" s="102">
        <v>9</v>
      </c>
      <c r="AE67" s="102"/>
      <c r="AF67" s="102">
        <v>45</v>
      </c>
      <c r="AG67" s="135">
        <v>31</v>
      </c>
      <c r="AH67" s="102">
        <f>AI67+AJ67+AK67</f>
        <v>31</v>
      </c>
      <c r="AI67" s="102">
        <v>8</v>
      </c>
      <c r="AJ67" s="102"/>
      <c r="AK67" s="102">
        <v>23</v>
      </c>
    </row>
    <row r="68" spans="1:37" x14ac:dyDescent="0.25">
      <c r="A68" s="96"/>
      <c r="B68" s="126" t="s">
        <v>87</v>
      </c>
      <c r="C68" s="127">
        <v>0</v>
      </c>
      <c r="D68" s="128">
        <f t="shared" ref="D68:G68" si="75">SUM(D69:D70)</f>
        <v>0</v>
      </c>
      <c r="E68" s="129">
        <f t="shared" si="75"/>
        <v>0</v>
      </c>
      <c r="F68" s="129">
        <f t="shared" si="75"/>
        <v>0</v>
      </c>
      <c r="G68" s="129">
        <f t="shared" si="75"/>
        <v>0</v>
      </c>
      <c r="H68" s="130">
        <v>36</v>
      </c>
      <c r="I68" s="93">
        <f>SUM(I69:I70)</f>
        <v>36</v>
      </c>
      <c r="J68" s="131">
        <f t="shared" ref="J68:L68" si="76">SUM(J69:J70)</f>
        <v>18</v>
      </c>
      <c r="K68" s="131">
        <f t="shared" si="76"/>
        <v>0</v>
      </c>
      <c r="L68" s="131">
        <f t="shared" si="76"/>
        <v>18</v>
      </c>
      <c r="M68" s="130">
        <v>62</v>
      </c>
      <c r="N68" s="93">
        <f t="shared" ref="N68:Q68" si="77">SUM(N69:N70)</f>
        <v>62</v>
      </c>
      <c r="O68" s="131">
        <f t="shared" si="77"/>
        <v>16</v>
      </c>
      <c r="P68" s="131">
        <f t="shared" si="77"/>
        <v>0</v>
      </c>
      <c r="Q68" s="131">
        <f t="shared" si="77"/>
        <v>75</v>
      </c>
      <c r="R68" s="130">
        <v>36</v>
      </c>
      <c r="S68" s="93">
        <f>SUM(S69:S70)</f>
        <v>36</v>
      </c>
      <c r="T68" s="131">
        <f t="shared" ref="T68:V68" si="78">SUM(T69:T70)</f>
        <v>18</v>
      </c>
      <c r="U68" s="131">
        <f t="shared" si="78"/>
        <v>0</v>
      </c>
      <c r="V68" s="131">
        <f t="shared" si="78"/>
        <v>18</v>
      </c>
      <c r="W68" s="130">
        <v>62</v>
      </c>
      <c r="X68" s="93">
        <f t="shared" ref="X68:AA68" si="79">SUM(X69:X70)</f>
        <v>62</v>
      </c>
      <c r="Y68" s="131">
        <f t="shared" si="79"/>
        <v>16</v>
      </c>
      <c r="Z68" s="131">
        <f t="shared" si="79"/>
        <v>0</v>
      </c>
      <c r="AA68" s="131">
        <f t="shared" si="79"/>
        <v>75</v>
      </c>
      <c r="AB68" s="92">
        <v>0</v>
      </c>
      <c r="AC68" s="93">
        <f>SUM(AC69:AC70)</f>
        <v>0</v>
      </c>
      <c r="AD68" s="131">
        <f t="shared" ref="AD68:AF68" si="80">SUM(AD69:AD70)</f>
        <v>0</v>
      </c>
      <c r="AE68" s="131">
        <f t="shared" si="80"/>
        <v>0</v>
      </c>
      <c r="AF68" s="131">
        <f t="shared" si="80"/>
        <v>0</v>
      </c>
      <c r="AG68" s="92">
        <v>93</v>
      </c>
      <c r="AH68" s="93">
        <f t="shared" ref="AH68:AK68" si="81">SUM(AH69:AH70)</f>
        <v>93</v>
      </c>
      <c r="AI68" s="131">
        <f t="shared" si="81"/>
        <v>16</v>
      </c>
      <c r="AJ68" s="131">
        <f t="shared" si="81"/>
        <v>0</v>
      </c>
      <c r="AK68" s="131">
        <f t="shared" si="81"/>
        <v>77</v>
      </c>
    </row>
    <row r="69" spans="1:37" x14ac:dyDescent="0.25">
      <c r="A69" s="96"/>
      <c r="B69" s="132" t="s">
        <v>88</v>
      </c>
      <c r="C69" s="133">
        <v>0</v>
      </c>
      <c r="D69" s="54"/>
      <c r="E69" s="134"/>
      <c r="F69" s="134"/>
      <c r="G69" s="134"/>
      <c r="H69" s="135">
        <v>36</v>
      </c>
      <c r="I69" s="102">
        <v>36</v>
      </c>
      <c r="J69" s="102">
        <v>18</v>
      </c>
      <c r="K69" s="102"/>
      <c r="L69" s="102">
        <v>18</v>
      </c>
      <c r="M69" s="135">
        <v>31</v>
      </c>
      <c r="N69" s="102">
        <v>31</v>
      </c>
      <c r="O69" s="102">
        <v>8</v>
      </c>
      <c r="P69" s="102"/>
      <c r="Q69" s="102">
        <v>37</v>
      </c>
      <c r="R69" s="135">
        <v>36</v>
      </c>
      <c r="S69" s="102">
        <v>36</v>
      </c>
      <c r="T69" s="102">
        <v>18</v>
      </c>
      <c r="U69" s="102"/>
      <c r="V69" s="102">
        <v>18</v>
      </c>
      <c r="W69" s="135">
        <v>31</v>
      </c>
      <c r="X69" s="102">
        <v>31</v>
      </c>
      <c r="Y69" s="102">
        <v>8</v>
      </c>
      <c r="Z69" s="102"/>
      <c r="AA69" s="102">
        <v>37</v>
      </c>
      <c r="AB69" s="135"/>
      <c r="AC69" s="102"/>
      <c r="AD69" s="102"/>
      <c r="AE69" s="102"/>
      <c r="AF69" s="102"/>
      <c r="AG69" s="135">
        <v>62</v>
      </c>
      <c r="AH69" s="102">
        <f>AI69+AJ69+AK69</f>
        <v>62</v>
      </c>
      <c r="AI69" s="102">
        <v>8</v>
      </c>
      <c r="AJ69" s="102"/>
      <c r="AK69" s="102">
        <v>54</v>
      </c>
    </row>
    <row r="70" spans="1:37" x14ac:dyDescent="0.25">
      <c r="A70" s="96"/>
      <c r="B70" s="132" t="s">
        <v>89</v>
      </c>
      <c r="C70" s="133">
        <v>0</v>
      </c>
      <c r="D70" s="54"/>
      <c r="E70" s="134"/>
      <c r="F70" s="134"/>
      <c r="G70" s="134"/>
      <c r="H70" s="135"/>
      <c r="I70" s="102"/>
      <c r="J70" s="102"/>
      <c r="K70" s="102"/>
      <c r="L70" s="102"/>
      <c r="M70" s="135">
        <v>31</v>
      </c>
      <c r="N70" s="102">
        <v>31</v>
      </c>
      <c r="O70" s="102">
        <v>8</v>
      </c>
      <c r="P70" s="102"/>
      <c r="Q70" s="102">
        <v>38</v>
      </c>
      <c r="R70" s="135"/>
      <c r="S70" s="102"/>
      <c r="T70" s="102"/>
      <c r="U70" s="102"/>
      <c r="V70" s="102"/>
      <c r="W70" s="135">
        <v>31</v>
      </c>
      <c r="X70" s="102">
        <v>31</v>
      </c>
      <c r="Y70" s="102">
        <v>8</v>
      </c>
      <c r="Z70" s="102"/>
      <c r="AA70" s="102">
        <v>38</v>
      </c>
      <c r="AB70" s="135"/>
      <c r="AC70" s="102"/>
      <c r="AD70" s="102"/>
      <c r="AE70" s="102"/>
      <c r="AF70" s="102"/>
      <c r="AG70" s="135">
        <v>31</v>
      </c>
      <c r="AH70" s="102">
        <f>AI70+AJ70+AK70</f>
        <v>31</v>
      </c>
      <c r="AI70" s="102">
        <v>8</v>
      </c>
      <c r="AJ70" s="102"/>
      <c r="AK70" s="102">
        <v>23</v>
      </c>
    </row>
    <row r="71" spans="1:37" x14ac:dyDescent="0.25">
      <c r="A71" s="104"/>
      <c r="B71" s="136" t="s">
        <v>82</v>
      </c>
      <c r="C71" s="137">
        <v>0</v>
      </c>
      <c r="D71" s="138"/>
      <c r="E71" s="139"/>
      <c r="F71" s="139"/>
      <c r="G71" s="139"/>
      <c r="H71" s="140">
        <v>144</v>
      </c>
      <c r="I71" s="141">
        <f>I65+I68</f>
        <v>162</v>
      </c>
      <c r="J71" s="142"/>
      <c r="K71" s="142"/>
      <c r="L71" s="142"/>
      <c r="M71" s="140">
        <v>124</v>
      </c>
      <c r="N71" s="143">
        <f>N65+N68</f>
        <v>124</v>
      </c>
      <c r="O71" s="144"/>
      <c r="P71" s="144"/>
      <c r="Q71" s="144"/>
      <c r="R71" s="140">
        <v>144</v>
      </c>
      <c r="S71" s="141">
        <f>S65+S68</f>
        <v>162</v>
      </c>
      <c r="T71" s="142"/>
      <c r="U71" s="142"/>
      <c r="V71" s="142"/>
      <c r="W71" s="140">
        <v>124</v>
      </c>
      <c r="X71" s="143">
        <f>X65+X68</f>
        <v>124</v>
      </c>
      <c r="Y71" s="144"/>
      <c r="Z71" s="144"/>
      <c r="AA71" s="144"/>
      <c r="AB71" s="140">
        <v>144</v>
      </c>
      <c r="AC71" s="141">
        <f>AC65+AC68</f>
        <v>108</v>
      </c>
      <c r="AD71" s="142"/>
      <c r="AE71" s="142"/>
      <c r="AF71" s="142"/>
      <c r="AG71" s="140">
        <v>124</v>
      </c>
      <c r="AH71" s="143">
        <f>AH65+AH68</f>
        <v>155</v>
      </c>
      <c r="AI71" s="144"/>
      <c r="AJ71" s="144"/>
      <c r="AK71" s="144"/>
    </row>
    <row r="72" spans="1:37" x14ac:dyDescent="0.25">
      <c r="A72" s="91" t="s">
        <v>90</v>
      </c>
      <c r="B72" s="78" t="s">
        <v>91</v>
      </c>
      <c r="C72" s="39">
        <v>0</v>
      </c>
      <c r="D72" s="42">
        <f t="shared" ref="D72:G72" si="82">SUM(D73:D74)</f>
        <v>0</v>
      </c>
      <c r="E72" s="41">
        <f t="shared" si="82"/>
        <v>0</v>
      </c>
      <c r="F72" s="41">
        <f t="shared" si="82"/>
        <v>0</v>
      </c>
      <c r="G72" s="41">
        <f t="shared" si="82"/>
        <v>0</v>
      </c>
      <c r="H72" s="92">
        <v>36</v>
      </c>
      <c r="I72" s="93">
        <f>SUM(I73:I74)</f>
        <v>54</v>
      </c>
      <c r="J72" s="94">
        <f t="shared" ref="J72:L72" si="83">SUM(J73:J74)</f>
        <v>36</v>
      </c>
      <c r="K72" s="94">
        <f t="shared" si="83"/>
        <v>0</v>
      </c>
      <c r="L72" s="94">
        <f t="shared" si="83"/>
        <v>18</v>
      </c>
      <c r="M72" s="92">
        <v>47</v>
      </c>
      <c r="N72" s="93">
        <f t="shared" ref="N72:Q72" si="84">SUM(N73:N74)</f>
        <v>47</v>
      </c>
      <c r="O72" s="94">
        <f t="shared" si="84"/>
        <v>31</v>
      </c>
      <c r="P72" s="94">
        <f t="shared" si="84"/>
        <v>0</v>
      </c>
      <c r="Q72" s="94">
        <f t="shared" si="84"/>
        <v>16</v>
      </c>
      <c r="R72" s="92">
        <v>36</v>
      </c>
      <c r="S72" s="93">
        <f>SUM(S73:S74)</f>
        <v>54</v>
      </c>
      <c r="T72" s="94">
        <f t="shared" ref="T72:V72" si="85">SUM(T73:T74)</f>
        <v>36</v>
      </c>
      <c r="U72" s="94">
        <f t="shared" si="85"/>
        <v>0</v>
      </c>
      <c r="V72" s="94">
        <f t="shared" si="85"/>
        <v>18</v>
      </c>
      <c r="W72" s="92">
        <v>47</v>
      </c>
      <c r="X72" s="93">
        <f t="shared" ref="X72:AA72" si="86">SUM(X73:X74)</f>
        <v>47</v>
      </c>
      <c r="Y72" s="94">
        <f t="shared" si="86"/>
        <v>31</v>
      </c>
      <c r="Z72" s="94">
        <f t="shared" si="86"/>
        <v>0</v>
      </c>
      <c r="AA72" s="94">
        <f t="shared" si="86"/>
        <v>16</v>
      </c>
      <c r="AB72" s="92">
        <v>54</v>
      </c>
      <c r="AC72" s="93">
        <f>SUM(AC73:AC74)</f>
        <v>54</v>
      </c>
      <c r="AD72" s="94">
        <f t="shared" ref="AD72:AF72" si="87">SUM(AD73:AD74)</f>
        <v>54</v>
      </c>
      <c r="AE72" s="94">
        <f t="shared" si="87"/>
        <v>0</v>
      </c>
      <c r="AF72" s="94">
        <f t="shared" si="87"/>
        <v>18</v>
      </c>
      <c r="AG72" s="92">
        <v>31</v>
      </c>
      <c r="AH72" s="93">
        <f t="shared" ref="AH72:AK72" si="88">SUM(AH73:AH74)</f>
        <v>31</v>
      </c>
      <c r="AI72" s="94">
        <f t="shared" si="88"/>
        <v>15</v>
      </c>
      <c r="AJ72" s="94">
        <f t="shared" si="88"/>
        <v>0</v>
      </c>
      <c r="AK72" s="94">
        <f t="shared" si="88"/>
        <v>16</v>
      </c>
    </row>
    <row r="73" spans="1:37" x14ac:dyDescent="0.25">
      <c r="A73" s="96"/>
      <c r="B73" s="79" t="s">
        <v>92</v>
      </c>
      <c r="C73" s="53">
        <v>0</v>
      </c>
      <c r="D73" s="54"/>
      <c r="E73" s="68"/>
      <c r="F73" s="68"/>
      <c r="G73" s="68"/>
      <c r="H73" s="98">
        <v>18</v>
      </c>
      <c r="I73" s="99">
        <v>18</v>
      </c>
      <c r="J73" s="100">
        <v>18</v>
      </c>
      <c r="K73" s="100"/>
      <c r="L73" s="100"/>
      <c r="M73" s="101">
        <v>16</v>
      </c>
      <c r="N73" s="102">
        <v>16</v>
      </c>
      <c r="O73" s="103">
        <v>16</v>
      </c>
      <c r="P73" s="103"/>
      <c r="Q73" s="103"/>
      <c r="R73" s="98">
        <v>18</v>
      </c>
      <c r="S73" s="99">
        <v>18</v>
      </c>
      <c r="T73" s="100">
        <v>18</v>
      </c>
      <c r="U73" s="100"/>
      <c r="V73" s="100"/>
      <c r="W73" s="101">
        <v>16</v>
      </c>
      <c r="X73" s="102">
        <v>16</v>
      </c>
      <c r="Y73" s="103">
        <v>16</v>
      </c>
      <c r="Z73" s="103"/>
      <c r="AA73" s="103"/>
      <c r="AB73" s="98">
        <v>36</v>
      </c>
      <c r="AC73" s="99">
        <v>36</v>
      </c>
      <c r="AD73" s="100">
        <v>36</v>
      </c>
      <c r="AE73" s="100"/>
      <c r="AF73" s="100"/>
      <c r="AG73" s="101"/>
      <c r="AH73" s="102">
        <f>AI73+AJ73+AK73</f>
        <v>0</v>
      </c>
      <c r="AI73" s="103"/>
      <c r="AJ73" s="103"/>
      <c r="AK73" s="103"/>
    </row>
    <row r="74" spans="1:37" x14ac:dyDescent="0.25">
      <c r="A74" s="96"/>
      <c r="B74" s="79" t="s">
        <v>93</v>
      </c>
      <c r="C74" s="53">
        <v>0</v>
      </c>
      <c r="D74" s="54"/>
      <c r="E74" s="68"/>
      <c r="F74" s="68"/>
      <c r="G74" s="68"/>
      <c r="H74" s="98">
        <v>18</v>
      </c>
      <c r="I74" s="99">
        <v>36</v>
      </c>
      <c r="J74" s="100">
        <v>18</v>
      </c>
      <c r="K74" s="100"/>
      <c r="L74" s="100">
        <v>18</v>
      </c>
      <c r="M74" s="98">
        <v>31</v>
      </c>
      <c r="N74" s="102">
        <v>31</v>
      </c>
      <c r="O74" s="103">
        <v>15</v>
      </c>
      <c r="P74" s="103"/>
      <c r="Q74" s="103">
        <v>16</v>
      </c>
      <c r="R74" s="98">
        <v>18</v>
      </c>
      <c r="S74" s="99">
        <v>36</v>
      </c>
      <c r="T74" s="100">
        <v>18</v>
      </c>
      <c r="U74" s="100"/>
      <c r="V74" s="100">
        <v>18</v>
      </c>
      <c r="W74" s="98">
        <v>31</v>
      </c>
      <c r="X74" s="102">
        <v>31</v>
      </c>
      <c r="Y74" s="103">
        <v>15</v>
      </c>
      <c r="Z74" s="103"/>
      <c r="AA74" s="103">
        <v>16</v>
      </c>
      <c r="AB74" s="98">
        <v>18</v>
      </c>
      <c r="AC74" s="99">
        <v>18</v>
      </c>
      <c r="AD74" s="100">
        <v>18</v>
      </c>
      <c r="AE74" s="100"/>
      <c r="AF74" s="100">
        <v>18</v>
      </c>
      <c r="AG74" s="98">
        <v>31</v>
      </c>
      <c r="AH74" s="102">
        <f>AI74+AJ74+AK74</f>
        <v>31</v>
      </c>
      <c r="AI74" s="103">
        <v>15</v>
      </c>
      <c r="AJ74" s="103"/>
      <c r="AK74" s="103">
        <v>16</v>
      </c>
    </row>
    <row r="75" spans="1:37" x14ac:dyDescent="0.25">
      <c r="A75" s="96"/>
      <c r="B75" s="78" t="s">
        <v>94</v>
      </c>
      <c r="C75" s="39">
        <v>0</v>
      </c>
      <c r="D75" s="42">
        <f t="shared" ref="D75:G75" si="89">SUM(D76:D82)</f>
        <v>0</v>
      </c>
      <c r="E75" s="41">
        <f t="shared" si="89"/>
        <v>0</v>
      </c>
      <c r="F75" s="41">
        <f t="shared" si="89"/>
        <v>0</v>
      </c>
      <c r="G75" s="41">
        <f t="shared" si="89"/>
        <v>0</v>
      </c>
      <c r="H75" s="92">
        <v>54</v>
      </c>
      <c r="I75" s="93">
        <f>SUM(I76:I79)</f>
        <v>36</v>
      </c>
      <c r="J75" s="94">
        <f t="shared" ref="J75:L75" si="90">SUM(J76:J82)</f>
        <v>36</v>
      </c>
      <c r="K75" s="94">
        <f t="shared" si="90"/>
        <v>0</v>
      </c>
      <c r="L75" s="94">
        <f t="shared" si="90"/>
        <v>0</v>
      </c>
      <c r="M75" s="92">
        <v>65</v>
      </c>
      <c r="N75" s="93">
        <f>SUM(N76:N79)</f>
        <v>122</v>
      </c>
      <c r="O75" s="94">
        <f t="shared" ref="O75:Q75" si="91">SUM(O76:O82)</f>
        <v>32</v>
      </c>
      <c r="P75" s="94">
        <f t="shared" si="91"/>
        <v>30</v>
      </c>
      <c r="Q75" s="94">
        <f t="shared" si="91"/>
        <v>0</v>
      </c>
      <c r="R75" s="92">
        <v>54</v>
      </c>
      <c r="S75" s="93">
        <f>SUM(S76:S79)</f>
        <v>36</v>
      </c>
      <c r="T75" s="94">
        <f t="shared" ref="T75:V75" si="92">SUM(T76:T82)</f>
        <v>36</v>
      </c>
      <c r="U75" s="94">
        <f t="shared" si="92"/>
        <v>64</v>
      </c>
      <c r="V75" s="94">
        <f t="shared" si="92"/>
        <v>0</v>
      </c>
      <c r="W75" s="92">
        <v>65</v>
      </c>
      <c r="X75" s="93">
        <f>SUM(X76:X79)</f>
        <v>122</v>
      </c>
      <c r="Y75" s="94">
        <f t="shared" ref="Y75:AA75" si="93">SUM(Y76:Y82)</f>
        <v>32</v>
      </c>
      <c r="Z75" s="94">
        <f t="shared" si="93"/>
        <v>30</v>
      </c>
      <c r="AA75" s="94">
        <f t="shared" si="93"/>
        <v>0</v>
      </c>
      <c r="AB75" s="92">
        <v>0</v>
      </c>
      <c r="AC75" s="93">
        <f>SUM(AC76:AC79)</f>
        <v>0</v>
      </c>
      <c r="AD75" s="94">
        <f t="shared" ref="AD75:AF75" si="94">SUM(AD76:AD82)</f>
        <v>0</v>
      </c>
      <c r="AE75" s="94">
        <f t="shared" si="94"/>
        <v>0</v>
      </c>
      <c r="AF75" s="94">
        <f t="shared" si="94"/>
        <v>0</v>
      </c>
      <c r="AG75" s="92">
        <v>111</v>
      </c>
      <c r="AH75" s="102">
        <f>AI75+AJ75+AK75</f>
        <v>111</v>
      </c>
      <c r="AI75" s="94">
        <f t="shared" ref="AI75:AK75" si="95">SUM(AI76:AI82)</f>
        <v>80</v>
      </c>
      <c r="AJ75" s="94">
        <f t="shared" si="95"/>
        <v>31</v>
      </c>
      <c r="AK75" s="94">
        <f t="shared" si="95"/>
        <v>0</v>
      </c>
    </row>
    <row r="76" spans="1:37" x14ac:dyDescent="0.25">
      <c r="A76" s="96"/>
      <c r="B76" s="79" t="s">
        <v>95</v>
      </c>
      <c r="C76" s="53">
        <v>0</v>
      </c>
      <c r="D76" s="54"/>
      <c r="E76" s="68"/>
      <c r="F76" s="68"/>
      <c r="G76" s="68"/>
      <c r="H76" s="101"/>
      <c r="I76" s="102"/>
      <c r="J76" s="103"/>
      <c r="K76" s="103"/>
      <c r="L76" s="103"/>
      <c r="M76" s="101">
        <v>15</v>
      </c>
      <c r="N76" s="99">
        <v>31</v>
      </c>
      <c r="O76" s="100">
        <v>8</v>
      </c>
      <c r="P76" s="100">
        <v>7</v>
      </c>
      <c r="Q76" s="100"/>
      <c r="R76" s="101"/>
      <c r="S76" s="102"/>
      <c r="T76" s="103"/>
      <c r="U76" s="103"/>
      <c r="V76" s="103"/>
      <c r="W76" s="101">
        <v>15</v>
      </c>
      <c r="X76" s="99">
        <v>31</v>
      </c>
      <c r="Y76" s="100">
        <v>8</v>
      </c>
      <c r="Z76" s="100">
        <v>7</v>
      </c>
      <c r="AA76" s="100"/>
      <c r="AB76" s="101"/>
      <c r="AC76" s="102"/>
      <c r="AD76" s="103"/>
      <c r="AE76" s="103"/>
      <c r="AF76" s="103"/>
      <c r="AG76" s="101">
        <v>21</v>
      </c>
      <c r="AH76" s="99">
        <f>AI76+AJ76+AK76</f>
        <v>21</v>
      </c>
      <c r="AI76" s="100">
        <v>11</v>
      </c>
      <c r="AJ76" s="100">
        <v>10</v>
      </c>
      <c r="AK76" s="100"/>
    </row>
    <row r="77" spans="1:37" ht="16.5" customHeight="1" x14ac:dyDescent="0.25">
      <c r="A77" s="96"/>
      <c r="B77" s="79" t="s">
        <v>96</v>
      </c>
      <c r="C77" s="53">
        <v>0</v>
      </c>
      <c r="D77" s="54"/>
      <c r="E77" s="68"/>
      <c r="F77" s="68"/>
      <c r="G77" s="68"/>
      <c r="H77" s="101">
        <v>36</v>
      </c>
      <c r="I77" s="102">
        <v>18</v>
      </c>
      <c r="J77" s="103">
        <v>18</v>
      </c>
      <c r="K77" s="103"/>
      <c r="L77" s="103"/>
      <c r="M77" s="98">
        <v>16</v>
      </c>
      <c r="N77" s="99">
        <v>42</v>
      </c>
      <c r="O77" s="100">
        <v>8</v>
      </c>
      <c r="P77" s="100">
        <v>8</v>
      </c>
      <c r="Q77" s="100"/>
      <c r="R77" s="101">
        <v>36</v>
      </c>
      <c r="S77" s="102">
        <v>18</v>
      </c>
      <c r="T77" s="103">
        <v>18</v>
      </c>
      <c r="U77" s="103"/>
      <c r="V77" s="103"/>
      <c r="W77" s="98">
        <v>16</v>
      </c>
      <c r="X77" s="99">
        <v>42</v>
      </c>
      <c r="Y77" s="100">
        <v>8</v>
      </c>
      <c r="Z77" s="100">
        <v>8</v>
      </c>
      <c r="AA77" s="100"/>
      <c r="AB77" s="101"/>
      <c r="AC77" s="102"/>
      <c r="AD77" s="103"/>
      <c r="AE77" s="103"/>
      <c r="AF77" s="103"/>
      <c r="AG77" s="98">
        <v>53</v>
      </c>
      <c r="AH77" s="99">
        <f t="shared" ref="AH77:AH79" si="96">AI77+AJ77+AK77</f>
        <v>53</v>
      </c>
      <c r="AI77" s="100">
        <v>46</v>
      </c>
      <c r="AJ77" s="100">
        <v>7</v>
      </c>
      <c r="AK77" s="100"/>
    </row>
    <row r="78" spans="1:37" x14ac:dyDescent="0.25">
      <c r="A78" s="96"/>
      <c r="B78" s="79" t="s">
        <v>97</v>
      </c>
      <c r="C78" s="53">
        <v>0</v>
      </c>
      <c r="D78" s="54"/>
      <c r="E78" s="68"/>
      <c r="F78" s="68"/>
      <c r="G78" s="68"/>
      <c r="H78" s="101">
        <v>18</v>
      </c>
      <c r="I78" s="102">
        <v>18</v>
      </c>
      <c r="J78" s="103">
        <v>18</v>
      </c>
      <c r="K78" s="103"/>
      <c r="L78" s="103"/>
      <c r="M78" s="98">
        <v>16</v>
      </c>
      <c r="N78" s="99">
        <v>31</v>
      </c>
      <c r="O78" s="100">
        <v>8</v>
      </c>
      <c r="P78" s="100">
        <v>8</v>
      </c>
      <c r="Q78" s="100"/>
      <c r="R78" s="101">
        <v>18</v>
      </c>
      <c r="S78" s="102">
        <v>18</v>
      </c>
      <c r="T78" s="103">
        <v>18</v>
      </c>
      <c r="U78" s="103"/>
      <c r="V78" s="103"/>
      <c r="W78" s="98">
        <v>16</v>
      </c>
      <c r="X78" s="99">
        <v>31</v>
      </c>
      <c r="Y78" s="100">
        <v>8</v>
      </c>
      <c r="Z78" s="100">
        <v>8</v>
      </c>
      <c r="AA78" s="100"/>
      <c r="AB78" s="101"/>
      <c r="AC78" s="102"/>
      <c r="AD78" s="103"/>
      <c r="AE78" s="103"/>
      <c r="AF78" s="103"/>
      <c r="AG78" s="98">
        <v>37</v>
      </c>
      <c r="AH78" s="99">
        <f t="shared" si="96"/>
        <v>37</v>
      </c>
      <c r="AI78" s="100">
        <v>23</v>
      </c>
      <c r="AJ78" s="100">
        <v>14</v>
      </c>
      <c r="AK78" s="100"/>
    </row>
    <row r="79" spans="1:37" x14ac:dyDescent="0.25">
      <c r="A79" s="96"/>
      <c r="B79" s="145" t="s">
        <v>98</v>
      </c>
      <c r="C79" s="53">
        <v>0</v>
      </c>
      <c r="D79" s="54"/>
      <c r="E79" s="68"/>
      <c r="F79" s="68"/>
      <c r="G79" s="68"/>
      <c r="H79" s="101"/>
      <c r="I79" s="102"/>
      <c r="J79" s="103"/>
      <c r="K79" s="103"/>
      <c r="L79" s="103"/>
      <c r="M79" s="98">
        <v>18</v>
      </c>
      <c r="N79" s="99">
        <v>18</v>
      </c>
      <c r="O79" s="100">
        <v>8</v>
      </c>
      <c r="P79" s="100">
        <v>7</v>
      </c>
      <c r="Q79" s="100"/>
      <c r="R79" s="101"/>
      <c r="S79" s="102"/>
      <c r="T79" s="103"/>
      <c r="U79" s="103"/>
      <c r="V79" s="103"/>
      <c r="W79" s="98">
        <v>18</v>
      </c>
      <c r="X79" s="99">
        <v>18</v>
      </c>
      <c r="Y79" s="100">
        <v>8</v>
      </c>
      <c r="Z79" s="100">
        <v>7</v>
      </c>
      <c r="AA79" s="100"/>
      <c r="AB79" s="101"/>
      <c r="AC79" s="102"/>
      <c r="AD79" s="103"/>
      <c r="AE79" s="103"/>
      <c r="AF79" s="103"/>
      <c r="AG79" s="98"/>
      <c r="AH79" s="99">
        <f t="shared" si="96"/>
        <v>0</v>
      </c>
      <c r="AI79" s="100"/>
      <c r="AJ79" s="100"/>
      <c r="AK79" s="100"/>
    </row>
    <row r="80" spans="1:37" x14ac:dyDescent="0.25">
      <c r="A80" s="104"/>
      <c r="B80" s="82" t="s">
        <v>56</v>
      </c>
      <c r="C80" s="86">
        <v>0</v>
      </c>
      <c r="D80" s="146"/>
      <c r="E80" s="105"/>
      <c r="F80" s="105"/>
      <c r="G80" s="105"/>
      <c r="H80" s="106">
        <v>90</v>
      </c>
      <c r="I80" s="147">
        <f>I72+I75</f>
        <v>90</v>
      </c>
      <c r="J80" s="107"/>
      <c r="K80" s="107"/>
      <c r="L80" s="107"/>
      <c r="M80" s="106">
        <v>112</v>
      </c>
      <c r="N80" s="147">
        <f>N72+N75</f>
        <v>169</v>
      </c>
      <c r="O80" s="107"/>
      <c r="P80" s="107"/>
      <c r="Q80" s="107"/>
      <c r="R80" s="106">
        <v>90</v>
      </c>
      <c r="S80" s="147">
        <f>S72+S75</f>
        <v>90</v>
      </c>
      <c r="T80" s="107"/>
      <c r="U80" s="107"/>
      <c r="V80" s="107"/>
      <c r="W80" s="106">
        <v>112</v>
      </c>
      <c r="X80" s="147">
        <f>X72+X75</f>
        <v>169</v>
      </c>
      <c r="Y80" s="107"/>
      <c r="Z80" s="107"/>
      <c r="AA80" s="107"/>
      <c r="AB80" s="106">
        <v>90</v>
      </c>
      <c r="AC80" s="147">
        <f>AC72+AC75</f>
        <v>54</v>
      </c>
      <c r="AD80" s="107"/>
      <c r="AE80" s="107"/>
      <c r="AF80" s="107"/>
      <c r="AG80" s="106">
        <v>112</v>
      </c>
      <c r="AH80" s="147">
        <f>AH72+AH75</f>
        <v>142</v>
      </c>
      <c r="AI80" s="107"/>
      <c r="AJ80" s="107"/>
      <c r="AK80" s="107"/>
    </row>
    <row r="81" spans="1:37" x14ac:dyDescent="0.25">
      <c r="A81" s="148" t="s">
        <v>2</v>
      </c>
      <c r="B81" s="149"/>
      <c r="C81" s="50">
        <v>0</v>
      </c>
      <c r="D81" s="150"/>
      <c r="E81" s="151"/>
      <c r="F81" s="151"/>
      <c r="G81" s="151"/>
      <c r="H81" s="98">
        <v>140</v>
      </c>
      <c r="I81" s="152"/>
      <c r="J81" s="153"/>
      <c r="K81" s="153"/>
      <c r="L81" s="153"/>
      <c r="M81" s="101"/>
      <c r="N81" s="5"/>
      <c r="O81" s="6"/>
      <c r="P81" s="6"/>
      <c r="Q81" s="6"/>
      <c r="R81" s="98">
        <v>160</v>
      </c>
      <c r="S81" s="152">
        <v>64</v>
      </c>
      <c r="T81" s="153"/>
      <c r="U81" s="153">
        <v>64</v>
      </c>
      <c r="V81" s="153"/>
      <c r="W81" s="101"/>
      <c r="X81" s="5"/>
      <c r="Y81" s="6"/>
      <c r="Z81" s="6"/>
      <c r="AA81" s="6"/>
      <c r="AB81" s="98">
        <v>160</v>
      </c>
      <c r="AC81" s="152">
        <v>160</v>
      </c>
      <c r="AD81" s="153"/>
      <c r="AE81" s="153"/>
      <c r="AF81" s="153"/>
      <c r="AG81" s="101"/>
      <c r="AH81" s="5"/>
      <c r="AI81" s="6"/>
      <c r="AJ81" s="6"/>
      <c r="AK81" s="6"/>
    </row>
  </sheetData>
  <mergeCells count="22">
    <mergeCell ref="A40:A44"/>
    <mergeCell ref="A45:A64"/>
    <mergeCell ref="A65:A71"/>
    <mergeCell ref="A72:A80"/>
    <mergeCell ref="AD5:AF5"/>
    <mergeCell ref="AG5:AH5"/>
    <mergeCell ref="AI5:AK5"/>
    <mergeCell ref="A6:A10"/>
    <mergeCell ref="A11:A15"/>
    <mergeCell ref="A16:A39"/>
    <mergeCell ref="O5:Q5"/>
    <mergeCell ref="R5:S5"/>
    <mergeCell ref="T5:V5"/>
    <mergeCell ref="W5:X5"/>
    <mergeCell ref="Y5:AA5"/>
    <mergeCell ref="AB5:AC5"/>
    <mergeCell ref="A2:B2"/>
    <mergeCell ref="A3:B3"/>
    <mergeCell ref="A4:B4"/>
    <mergeCell ref="A5:B5"/>
    <mergeCell ref="E5:G5"/>
    <mergeCell ref="J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Kőműves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Brezovich Andrea</dc:creator>
  <cp:lastModifiedBy>Brezovich Andrea</cp:lastModifiedBy>
  <dcterms:created xsi:type="dcterms:W3CDTF">2026-04-29T10:23:42Z</dcterms:created>
  <dcterms:modified xsi:type="dcterms:W3CDTF">2026-04-29T10:24:16Z</dcterms:modified>
</cp:coreProperties>
</file>